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iyamoto\Desktop\R6県補助金\【協会様式】高速道路等利用料助成\"/>
    </mc:Choice>
  </mc:AlternateContent>
  <xr:revisionPtr revIDLastSave="0" documentId="13_ncr:1_{5E8AEEBA-1D32-45F9-A39C-E60745889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2" r:id="rId1"/>
    <sheet name="記入例" sheetId="9" r:id="rId2"/>
    <sheet name="回数券単価" sheetId="8" r:id="rId3"/>
  </sheets>
  <definedNames>
    <definedName name="_xlnm._FilterDatabase" localSheetId="0" hidden="1">様式!#REF!</definedName>
    <definedName name="_xlnm.Print_Area" localSheetId="1">記入例!$A$1:$R$45</definedName>
    <definedName name="_xlnm.Print_Area" localSheetId="0">様式!$A$1:$R$45</definedName>
    <definedName name="_xlnm.Print_Titles" localSheetId="0">様式!$6:$7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9" l="1"/>
  <c r="Q43" i="9"/>
  <c r="M43" i="9"/>
  <c r="K43" i="9"/>
  <c r="J43" i="9"/>
  <c r="N42" i="9"/>
  <c r="N42" i="9" a="1"/>
  <c r="N41" i="9" a="1"/>
  <c r="N41" i="9" s="1"/>
  <c r="N40" i="9" a="1"/>
  <c r="N40" i="9" s="1"/>
  <c r="N39" i="9" a="1"/>
  <c r="N39" i="9" s="1"/>
  <c r="N38" i="9"/>
  <c r="N38" i="9" a="1"/>
  <c r="N37" i="9" a="1"/>
  <c r="N37" i="9" s="1"/>
  <c r="N36" i="9" a="1"/>
  <c r="N36" i="9" s="1"/>
  <c r="N35" i="9" a="1"/>
  <c r="N35" i="9" s="1"/>
  <c r="N34" i="9"/>
  <c r="N34" i="9" a="1"/>
  <c r="N33" i="9" a="1"/>
  <c r="N33" i="9" s="1"/>
  <c r="N32" i="9" a="1"/>
  <c r="N32" i="9" s="1"/>
  <c r="N31" i="9" a="1"/>
  <c r="N31" i="9" s="1"/>
  <c r="N30" i="9"/>
  <c r="N30" i="9" a="1"/>
  <c r="N29" i="9" a="1"/>
  <c r="N29" i="9" s="1"/>
  <c r="N28" i="9" a="1"/>
  <c r="N28" i="9" s="1"/>
  <c r="N27" i="9" a="1"/>
  <c r="N27" i="9" s="1"/>
  <c r="N26" i="9" a="1"/>
  <c r="N26" i="9" s="1"/>
  <c r="N25" i="9" a="1"/>
  <c r="N25" i="9" s="1"/>
  <c r="N24" i="9" a="1"/>
  <c r="N24" i="9" s="1"/>
  <c r="N23" i="9" a="1"/>
  <c r="N23" i="9" s="1"/>
  <c r="N22" i="9" a="1"/>
  <c r="N22" i="9" s="1"/>
  <c r="N21" i="9" a="1"/>
  <c r="N21" i="9" s="1"/>
  <c r="N20" i="9" a="1"/>
  <c r="N20" i="9" s="1"/>
  <c r="N19" i="9" a="1"/>
  <c r="N19" i="9" s="1"/>
  <c r="N18" i="9" a="1"/>
  <c r="N18" i="9" s="1"/>
  <c r="N17" i="9" a="1"/>
  <c r="N17" i="9" s="1"/>
  <c r="N16" i="9" a="1"/>
  <c r="N16" i="9" s="1"/>
  <c r="N15" i="9" a="1"/>
  <c r="N15" i="9" s="1"/>
  <c r="N14" i="9" a="1"/>
  <c r="N14" i="9" s="1"/>
  <c r="N13" i="9" a="1"/>
  <c r="N13" i="9" s="1"/>
  <c r="N12" i="9" a="1"/>
  <c r="N12" i="9" s="1"/>
  <c r="N10" i="9" a="1"/>
  <c r="N10" i="9" s="1"/>
  <c r="N9" i="9" a="1"/>
  <c r="N9" i="9" s="1"/>
  <c r="N8" i="9" a="1"/>
  <c r="N8" i="9" s="1"/>
  <c r="M43" i="2"/>
  <c r="N43" i="9" l="1"/>
  <c r="M44" i="9" s="1"/>
  <c r="K43" i="2"/>
  <c r="J43" i="2"/>
  <c r="R43" i="2"/>
  <c r="N14" i="2" a="1"/>
  <c r="N14" i="2" s="1"/>
  <c r="N15" i="2" a="1"/>
  <c r="N15" i="2" s="1"/>
  <c r="N16" i="2" a="1"/>
  <c r="N16" i="2" s="1"/>
  <c r="N17" i="2" a="1"/>
  <c r="N17" i="2" s="1"/>
  <c r="N18" i="2" a="1"/>
  <c r="N18" i="2" s="1"/>
  <c r="N19" i="2" a="1"/>
  <c r="N19" i="2" s="1"/>
  <c r="N20" i="2" a="1"/>
  <c r="N20" i="2" s="1"/>
  <c r="N21" i="2" a="1"/>
  <c r="N21" i="2" s="1"/>
  <c r="N22" i="2" a="1"/>
  <c r="N22" i="2" s="1"/>
  <c r="N23" i="2" a="1"/>
  <c r="N23" i="2" s="1"/>
  <c r="N24" i="2" a="1"/>
  <c r="N24" i="2" s="1"/>
  <c r="N25" i="2" a="1"/>
  <c r="N25" i="2" s="1"/>
  <c r="N26" i="2" a="1"/>
  <c r="N26" i="2" s="1"/>
  <c r="N27" i="2" a="1"/>
  <c r="N27" i="2" s="1"/>
  <c r="N28" i="2" a="1"/>
  <c r="N28" i="2" s="1"/>
  <c r="N29" i="2" a="1"/>
  <c r="N29" i="2" s="1"/>
  <c r="N30" i="2" a="1"/>
  <c r="N30" i="2" s="1"/>
  <c r="N31" i="2" a="1"/>
  <c r="N31" i="2" s="1"/>
  <c r="N32" i="2" a="1"/>
  <c r="N32" i="2" s="1"/>
  <c r="N33" i="2" a="1"/>
  <c r="N33" i="2" s="1"/>
  <c r="N34" i="2" a="1"/>
  <c r="N34" i="2" s="1"/>
  <c r="N35" i="2" a="1"/>
  <c r="N35" i="2" s="1"/>
  <c r="N36" i="2" a="1"/>
  <c r="N36" i="2" s="1"/>
  <c r="N37" i="2" a="1"/>
  <c r="N37" i="2" s="1"/>
  <c r="N38" i="2" a="1"/>
  <c r="N38" i="2" s="1"/>
  <c r="N39" i="2" a="1"/>
  <c r="N39" i="2" s="1"/>
  <c r="N40" i="2" a="1"/>
  <c r="N40" i="2" s="1"/>
  <c r="N41" i="2" a="1"/>
  <c r="N41" i="2" s="1"/>
  <c r="N42" i="2" a="1"/>
  <c r="N42" i="2" s="1"/>
  <c r="N9" i="2" a="1"/>
  <c r="N9" i="2" s="1"/>
  <c r="N10" i="2" a="1"/>
  <c r="N10" i="2" s="1"/>
  <c r="N11" i="2" a="1"/>
  <c r="N11" i="2" s="1"/>
  <c r="N12" i="2" a="1"/>
  <c r="N12" i="2" s="1"/>
  <c r="N13" i="2" a="1"/>
  <c r="N13" i="2" s="1"/>
  <c r="N8" i="2" a="1"/>
  <c r="N8" i="2" s="1"/>
  <c r="N43" i="2" l="1"/>
  <c r="M44" i="2" s="1"/>
  <c r="J10" i="8"/>
  <c r="J9" i="8"/>
  <c r="J8" i="8"/>
  <c r="H10" i="8"/>
  <c r="H9" i="8"/>
  <c r="H8" i="8"/>
  <c r="F10" i="8"/>
  <c r="F9" i="8"/>
  <c r="F8" i="8"/>
  <c r="D10" i="8"/>
  <c r="D9" i="8"/>
  <c r="D8" i="8"/>
  <c r="Q43" i="2"/>
</calcChain>
</file>

<file path=xl/sharedStrings.xml><?xml version="1.0" encoding="utf-8"?>
<sst xmlns="http://schemas.openxmlformats.org/spreadsheetml/2006/main" count="359" uniqueCount="110">
  <si>
    <t>番号</t>
    <rPh sb="0" eb="2">
      <t>バンゴウ</t>
    </rPh>
    <phoneticPr fontId="1"/>
  </si>
  <si>
    <t>［Ｎｏ.　１］</t>
    <phoneticPr fontId="1"/>
  </si>
  <si>
    <t>事業者名：</t>
    <rPh sb="0" eb="4">
      <t>ジギョウシャメイ</t>
    </rPh>
    <phoneticPr fontId="1"/>
  </si>
  <si>
    <t>車両番号</t>
    <rPh sb="0" eb="2">
      <t>シャリョウ</t>
    </rPh>
    <rPh sb="2" eb="4">
      <t>バンゴウ</t>
    </rPh>
    <phoneticPr fontId="1"/>
  </si>
  <si>
    <t>宮崎</t>
    <rPh sb="0" eb="2">
      <t>ミヤザキ</t>
    </rPh>
    <phoneticPr fontId="1"/>
  </si>
  <si>
    <t>出発IC</t>
    <rPh sb="0" eb="2">
      <t>シュッパツ</t>
    </rPh>
    <phoneticPr fontId="1"/>
  </si>
  <si>
    <t>到着IC</t>
    <rPh sb="0" eb="2">
      <t>トウチャク</t>
    </rPh>
    <phoneticPr fontId="1"/>
  </si>
  <si>
    <t>⇒</t>
    <phoneticPr fontId="1"/>
  </si>
  <si>
    <t>目的地</t>
    <rPh sb="0" eb="3">
      <t>モクテキチ</t>
    </rPh>
    <phoneticPr fontId="1"/>
  </si>
  <si>
    <t>目的地からの輸送手段</t>
    <rPh sb="0" eb="3">
      <t>モクテキチ</t>
    </rPh>
    <rPh sb="6" eb="10">
      <t>ユソウシュダン</t>
    </rPh>
    <phoneticPr fontId="1"/>
  </si>
  <si>
    <t>宮崎カーフェリー</t>
  </si>
  <si>
    <t>八興運輸(RORO船)</t>
  </si>
  <si>
    <t>合計</t>
    <rPh sb="0" eb="2">
      <t>ゴウケイ</t>
    </rPh>
    <phoneticPr fontId="1"/>
  </si>
  <si>
    <t>宮崎港</t>
  </si>
  <si>
    <t>宮崎西IC</t>
    <rPh sb="0" eb="2">
      <t>ミヤザキ</t>
    </rPh>
    <rPh sb="2" eb="3">
      <t>ニシ</t>
    </rPh>
    <phoneticPr fontId="1"/>
  </si>
  <si>
    <t>日向IC</t>
    <rPh sb="0" eb="2">
      <t>ヒュウガ</t>
    </rPh>
    <phoneticPr fontId="1"/>
  </si>
  <si>
    <t>都城IC</t>
    <rPh sb="0" eb="2">
      <t>ミヤコノジョウ</t>
    </rPh>
    <phoneticPr fontId="1"/>
  </si>
  <si>
    <t>宮崎IC</t>
    <rPh sb="0" eb="2">
      <t>ミヤザキ</t>
    </rPh>
    <phoneticPr fontId="1"/>
  </si>
  <si>
    <t>一ツ葉有料道路</t>
    <rPh sb="0" eb="1">
      <t>イチ</t>
    </rPh>
    <rPh sb="2" eb="3">
      <t>ハ</t>
    </rPh>
    <rPh sb="3" eb="5">
      <t>ユウリョウ</t>
    </rPh>
    <rPh sb="5" eb="7">
      <t>ドウロ</t>
    </rPh>
    <phoneticPr fontId="1"/>
  </si>
  <si>
    <t>⇒</t>
  </si>
  <si>
    <t>利用明細の添付</t>
    <rPh sb="0" eb="2">
      <t>リヨウ</t>
    </rPh>
    <rPh sb="2" eb="4">
      <t>メイサイ</t>
    </rPh>
    <rPh sb="5" eb="7">
      <t>テンプ</t>
    </rPh>
    <phoneticPr fontId="1"/>
  </si>
  <si>
    <t>道路</t>
    <rPh sb="0" eb="2">
      <t>ドウロ</t>
    </rPh>
    <phoneticPr fontId="1"/>
  </si>
  <si>
    <t>○</t>
  </si>
  <si>
    <t>細島港</t>
  </si>
  <si>
    <t>利用日</t>
    <rPh sb="0" eb="2">
      <t>リヨウ</t>
    </rPh>
    <rPh sb="2" eb="3">
      <t>ビ</t>
    </rPh>
    <phoneticPr fontId="1"/>
  </si>
  <si>
    <t>宮崎</t>
    <rPh sb="0" eb="2">
      <t>ミヤザキ</t>
    </rPh>
    <phoneticPr fontId="1"/>
  </si>
  <si>
    <r>
      <t>別記様式第</t>
    </r>
    <r>
      <rPr>
        <sz val="12"/>
        <color rgb="FFFF0000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号（第４条関係） 補助対象車両一覧表</t>
    </r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rPh sb="15" eb="17">
      <t>ホジョ</t>
    </rPh>
    <rPh sb="17" eb="19">
      <t>タイショウ</t>
    </rPh>
    <rPh sb="19" eb="21">
      <t>シャリョウ</t>
    </rPh>
    <phoneticPr fontId="1"/>
  </si>
  <si>
    <t>普通</t>
    <rPh sb="0" eb="2">
      <t>フツウ</t>
    </rPh>
    <phoneticPr fontId="1"/>
  </si>
  <si>
    <t>大型Ⅰ</t>
    <rPh sb="0" eb="2">
      <t>オオガタ</t>
    </rPh>
    <phoneticPr fontId="1"/>
  </si>
  <si>
    <t>大型Ⅱ</t>
    <rPh sb="0" eb="2">
      <t>オオガタ</t>
    </rPh>
    <phoneticPr fontId="1"/>
  </si>
  <si>
    <t>11回</t>
    <rPh sb="2" eb="3">
      <t>カイ</t>
    </rPh>
    <phoneticPr fontId="1"/>
  </si>
  <si>
    <t>30回</t>
    <rPh sb="2" eb="3">
      <t>カイ</t>
    </rPh>
    <phoneticPr fontId="1"/>
  </si>
  <si>
    <t>60回</t>
    <rPh sb="2" eb="3">
      <t>カイ</t>
    </rPh>
    <phoneticPr fontId="1"/>
  </si>
  <si>
    <t>100回</t>
    <rPh sb="3" eb="4">
      <t>カイ</t>
    </rPh>
    <phoneticPr fontId="1"/>
  </si>
  <si>
    <t>普通車</t>
    <rPh sb="0" eb="3">
      <t>フツウシャ</t>
    </rPh>
    <phoneticPr fontId="1"/>
  </si>
  <si>
    <t>大型車(Ⅰ)</t>
    <rPh sb="0" eb="2">
      <t>オオガタ</t>
    </rPh>
    <rPh sb="2" eb="3">
      <t>クルマ</t>
    </rPh>
    <phoneticPr fontId="1"/>
  </si>
  <si>
    <t>大型車(Ⅱ)</t>
    <rPh sb="0" eb="2">
      <t>オオガタ</t>
    </rPh>
    <rPh sb="2" eb="3">
      <t>クルマ</t>
    </rPh>
    <phoneticPr fontId="1"/>
  </si>
  <si>
    <t>11回数券</t>
    <rPh sb="2" eb="5">
      <t>カイスウケン</t>
    </rPh>
    <phoneticPr fontId="1"/>
  </si>
  <si>
    <t>30回数券</t>
    <rPh sb="2" eb="5">
      <t>カイスウケン</t>
    </rPh>
    <phoneticPr fontId="1"/>
  </si>
  <si>
    <t>60回数券</t>
    <rPh sb="2" eb="5">
      <t>カイスウケン</t>
    </rPh>
    <phoneticPr fontId="1"/>
  </si>
  <si>
    <t>100回数券</t>
    <rPh sb="3" eb="6">
      <t>カイスウケン</t>
    </rPh>
    <phoneticPr fontId="1"/>
  </si>
  <si>
    <t>11回単価</t>
    <rPh sb="3" eb="5">
      <t>タンカ</t>
    </rPh>
    <phoneticPr fontId="1"/>
  </si>
  <si>
    <t>30回単価</t>
    <rPh sb="3" eb="5">
      <t>タンカ</t>
    </rPh>
    <phoneticPr fontId="1"/>
  </si>
  <si>
    <t>60回単価</t>
    <rPh sb="3" eb="5">
      <t>タンカ</t>
    </rPh>
    <phoneticPr fontId="1"/>
  </si>
  <si>
    <t>100回単価</t>
    <rPh sb="4" eb="6">
      <t>タンカ</t>
    </rPh>
    <phoneticPr fontId="1"/>
  </si>
  <si>
    <t>普通車(貨物)</t>
    <rPh sb="0" eb="3">
      <t>フツウシャ</t>
    </rPh>
    <rPh sb="4" eb="6">
      <t>カモツ</t>
    </rPh>
    <phoneticPr fontId="1"/>
  </si>
  <si>
    <t>車両総重量8ｔ未満かつ最大積載量5ｔ未満で3車軸以下</t>
    <rPh sb="0" eb="2">
      <t>シャリョウ</t>
    </rPh>
    <rPh sb="2" eb="5">
      <t>ソウジュウリョウ</t>
    </rPh>
    <rPh sb="7" eb="9">
      <t>ミマン</t>
    </rPh>
    <rPh sb="11" eb="13">
      <t>サイダイ</t>
    </rPh>
    <rPh sb="13" eb="16">
      <t>セキサイリョウ</t>
    </rPh>
    <rPh sb="18" eb="20">
      <t>ミマン</t>
    </rPh>
    <rPh sb="22" eb="24">
      <t>シャジク</t>
    </rPh>
    <rPh sb="24" eb="26">
      <t>イカ</t>
    </rPh>
    <phoneticPr fontId="1"/>
  </si>
  <si>
    <t>●車両総重量8t以上●最大積載量5t以上で3車軸以下●車両総重量25t以下で4車軸</t>
    <phoneticPr fontId="1"/>
  </si>
  <si>
    <t>普通車
(普通貨物)</t>
    <rPh sb="0" eb="3">
      <t>フツウシャ</t>
    </rPh>
    <rPh sb="5" eb="7">
      <t>フツウ</t>
    </rPh>
    <rPh sb="7" eb="9">
      <t>カモツ</t>
    </rPh>
    <phoneticPr fontId="1"/>
  </si>
  <si>
    <t>大型車(Ⅰ)
（普通貨物）</t>
    <rPh sb="0" eb="2">
      <t>オオガタ</t>
    </rPh>
    <rPh sb="2" eb="3">
      <t>クルマ</t>
    </rPh>
    <rPh sb="8" eb="10">
      <t>フツウ</t>
    </rPh>
    <rPh sb="10" eb="12">
      <t>カモツ</t>
    </rPh>
    <phoneticPr fontId="1"/>
  </si>
  <si>
    <t>大型車(Ⅱ)
（普通貨物）</t>
    <rPh sb="0" eb="2">
      <t>オオガタ</t>
    </rPh>
    <rPh sb="2" eb="3">
      <t>クルマ</t>
    </rPh>
    <rPh sb="8" eb="10">
      <t>フツウ</t>
    </rPh>
    <rPh sb="10" eb="12">
      <t>カモツ</t>
    </rPh>
    <phoneticPr fontId="1"/>
  </si>
  <si>
    <t>大型車(Ⅱ)
（大型特殊）</t>
    <rPh sb="0" eb="2">
      <t>オオガタ</t>
    </rPh>
    <rPh sb="2" eb="3">
      <t>クルマ</t>
    </rPh>
    <rPh sb="8" eb="10">
      <t>オオガタ</t>
    </rPh>
    <rPh sb="10" eb="12">
      <t>トクシュ</t>
    </rPh>
    <phoneticPr fontId="1"/>
  </si>
  <si>
    <t>●小型自動車又は普通乗用車が車両（2車軸以上）を牽引
●普通車に区分される貨物自動車又はマイクロバスが車両（1車軸）を牽引
●大型車(1)に区分される普通貨物自動車又はバスで2車軸のものが、車両　（1車軸）を牽引</t>
    <phoneticPr fontId="1"/>
  </si>
  <si>
    <t>●大型特殊自動車でポール、トレーラ以外のもの</t>
    <phoneticPr fontId="1"/>
  </si>
  <si>
    <t>●大型特殊自動車</t>
    <phoneticPr fontId="1"/>
  </si>
  <si>
    <t>●普通車及び大型車(1)に区分されるトレーラ以外</t>
    <phoneticPr fontId="1"/>
  </si>
  <si>
    <t>別表１</t>
    <rPh sb="0" eb="2">
      <t>ベッピョウ</t>
    </rPh>
    <phoneticPr fontId="1"/>
  </si>
  <si>
    <t>別表2</t>
    <rPh sb="0" eb="2">
      <t>ベッピョウ</t>
    </rPh>
    <phoneticPr fontId="1"/>
  </si>
  <si>
    <t>区分</t>
    <rPh sb="0" eb="2">
      <t>クブン</t>
    </rPh>
    <phoneticPr fontId="1"/>
  </si>
  <si>
    <t>回数券料金一覧</t>
    <rPh sb="0" eb="3">
      <t>カイスウケン</t>
    </rPh>
    <rPh sb="3" eb="5">
      <t>リョウキン</t>
    </rPh>
    <rPh sb="5" eb="7">
      <t>イチラン</t>
    </rPh>
    <phoneticPr fontId="1"/>
  </si>
  <si>
    <t>車種区分表</t>
    <rPh sb="0" eb="2">
      <t>シャシュ</t>
    </rPh>
    <rPh sb="2" eb="4">
      <t>クブン</t>
    </rPh>
    <rPh sb="4" eb="5">
      <t>ヒョウ</t>
    </rPh>
    <phoneticPr fontId="1"/>
  </si>
  <si>
    <t>料金の区分</t>
    <rPh sb="0" eb="2">
      <t>リョウキン</t>
    </rPh>
    <rPh sb="3" eb="5">
      <t>クブン</t>
    </rPh>
    <phoneticPr fontId="1"/>
  </si>
  <si>
    <t>大型車(Ⅰ)
トラクタ
（トレーラ）</t>
    <rPh sb="0" eb="2">
      <t>オオガタ</t>
    </rPh>
    <rPh sb="2" eb="3">
      <t>クルマ</t>
    </rPh>
    <phoneticPr fontId="1"/>
  </si>
  <si>
    <t>大型車(Ⅱ)
トラクタ
（トレーラ）</t>
    <rPh sb="0" eb="2">
      <t>オオガタ</t>
    </rPh>
    <rPh sb="2" eb="3">
      <t>クルマ</t>
    </rPh>
    <phoneticPr fontId="1"/>
  </si>
  <si>
    <t>別表3</t>
    <rPh sb="0" eb="2">
      <t>ベッピョウ</t>
    </rPh>
    <phoneticPr fontId="1"/>
  </si>
  <si>
    <t>参考資料</t>
    <rPh sb="0" eb="2">
      <t>サンコウ</t>
    </rPh>
    <rPh sb="2" eb="4">
      <t>シリョウ</t>
    </rPh>
    <phoneticPr fontId="1"/>
  </si>
  <si>
    <t>参考リンク</t>
    <rPh sb="0" eb="2">
      <t>サンコウ</t>
    </rPh>
    <phoneticPr fontId="1"/>
  </si>
  <si>
    <t>https://www.miyazaki-dk.or.jp/charge/</t>
    <phoneticPr fontId="1"/>
  </si>
  <si>
    <t>※補助金では別表2の単価表を基に申請用紙にご記入ください。</t>
    <rPh sb="1" eb="4">
      <t>ホジョキン</t>
    </rPh>
    <rPh sb="6" eb="8">
      <t>ベッピョウ</t>
    </rPh>
    <rPh sb="10" eb="13">
      <t>タンカヒョウ</t>
    </rPh>
    <rPh sb="14" eb="15">
      <t>モト</t>
    </rPh>
    <rPh sb="16" eb="18">
      <t>シンセイ</t>
    </rPh>
    <rPh sb="18" eb="20">
      <t>ヨウシ</t>
    </rPh>
    <rPh sb="22" eb="24">
      <t>キニュウ</t>
    </rPh>
    <phoneticPr fontId="1"/>
  </si>
  <si>
    <t>区分</t>
    <rPh sb="0" eb="2">
      <t>クブン</t>
    </rPh>
    <phoneticPr fontId="1"/>
  </si>
  <si>
    <t>回数券1回当たりの単価表　※10円は未満切り捨てにて算出</t>
    <rPh sb="0" eb="3">
      <t>カイスウケン</t>
    </rPh>
    <rPh sb="4" eb="5">
      <t>カイ</t>
    </rPh>
    <rPh sb="5" eb="6">
      <t>ア</t>
    </rPh>
    <rPh sb="9" eb="11">
      <t>タンカ</t>
    </rPh>
    <rPh sb="11" eb="12">
      <t>ヒョウ</t>
    </rPh>
    <phoneticPr fontId="1"/>
  </si>
  <si>
    <t>　回数券の領収書にて申請をされる方は、下記別表2を基に申請をお願いします。</t>
    <rPh sb="16" eb="17">
      <t>カタ</t>
    </rPh>
    <rPh sb="19" eb="21">
      <t>カキ</t>
    </rPh>
    <rPh sb="21" eb="23">
      <t>ベッピョウ</t>
    </rPh>
    <rPh sb="25" eb="26">
      <t>モト</t>
    </rPh>
    <rPh sb="27" eb="29">
      <t>シンセイ</t>
    </rPh>
    <rPh sb="31" eb="32">
      <t>ネガ</t>
    </rPh>
    <phoneticPr fontId="1"/>
  </si>
  <si>
    <t>区分</t>
    <rPh sb="0" eb="2">
      <t>クブン</t>
    </rPh>
    <phoneticPr fontId="1"/>
  </si>
  <si>
    <t>11回</t>
    <rPh sb="2" eb="3">
      <t>カイ</t>
    </rPh>
    <phoneticPr fontId="1"/>
  </si>
  <si>
    <t>100回</t>
    <rPh sb="3" eb="4">
      <t>カイ</t>
    </rPh>
    <phoneticPr fontId="1"/>
  </si>
  <si>
    <t>30回</t>
    <rPh sb="2" eb="3">
      <t>カイ</t>
    </rPh>
    <phoneticPr fontId="1"/>
  </si>
  <si>
    <t>60回</t>
    <rPh sb="2" eb="3">
      <t>カイ</t>
    </rPh>
    <phoneticPr fontId="1"/>
  </si>
  <si>
    <t>単価</t>
    <rPh sb="0" eb="2">
      <t>タンカ</t>
    </rPh>
    <phoneticPr fontId="1"/>
  </si>
  <si>
    <t>自動車区分</t>
    <rPh sb="0" eb="3">
      <t>ジドウシャ</t>
    </rPh>
    <rPh sb="3" eb="5">
      <t>クブン</t>
    </rPh>
    <phoneticPr fontId="1"/>
  </si>
  <si>
    <t>普通</t>
    <rPh sb="0" eb="2">
      <t>フツウ</t>
    </rPh>
    <phoneticPr fontId="1"/>
  </si>
  <si>
    <t>大型Ⅰ</t>
    <rPh sb="0" eb="2">
      <t>オオガタ</t>
    </rPh>
    <phoneticPr fontId="1"/>
  </si>
  <si>
    <t>大型Ⅱ</t>
    <rPh sb="0" eb="2">
      <t>オオガタ</t>
    </rPh>
    <phoneticPr fontId="1"/>
  </si>
  <si>
    <t>回数券</t>
    <rPh sb="0" eb="3">
      <t>カイスウケン</t>
    </rPh>
    <phoneticPr fontId="1"/>
  </si>
  <si>
    <t>現金</t>
    <rPh sb="0" eb="2">
      <t>ゲンキン</t>
    </rPh>
    <phoneticPr fontId="1"/>
  </si>
  <si>
    <t>一ツ葉有料道路支払い方法</t>
    <rPh sb="5" eb="7">
      <t>ドウロ</t>
    </rPh>
    <rPh sb="7" eb="9">
      <t>シハラ</t>
    </rPh>
    <rPh sb="10" eb="12">
      <t>ホウホウ</t>
    </rPh>
    <phoneticPr fontId="1"/>
  </si>
  <si>
    <t>回数券利用</t>
    <rPh sb="0" eb="3">
      <t>カイスウケン</t>
    </rPh>
    <rPh sb="3" eb="5">
      <t>リヨウ</t>
    </rPh>
    <phoneticPr fontId="1"/>
  </si>
  <si>
    <t>現金払い</t>
    <rPh sb="0" eb="2">
      <t>ゲンキン</t>
    </rPh>
    <rPh sb="2" eb="3">
      <t>バラ</t>
    </rPh>
    <phoneticPr fontId="1"/>
  </si>
  <si>
    <t>一ツ葉有料道路利用料金</t>
    <rPh sb="5" eb="7">
      <t>ドウロ</t>
    </rPh>
    <rPh sb="7" eb="9">
      <t>リヨウ</t>
    </rPh>
    <rPh sb="9" eb="11">
      <t>リョウキン</t>
    </rPh>
    <phoneticPr fontId="1"/>
  </si>
  <si>
    <t>高速料金</t>
    <rPh sb="0" eb="2">
      <t>コウソク</t>
    </rPh>
    <rPh sb="2" eb="4">
      <t>リョウキン</t>
    </rPh>
    <phoneticPr fontId="1"/>
  </si>
  <si>
    <t>有料料金</t>
    <rPh sb="0" eb="2">
      <t>ユウリョウ</t>
    </rPh>
    <rPh sb="2" eb="4">
      <t>リョウキン</t>
    </rPh>
    <phoneticPr fontId="1"/>
  </si>
  <si>
    <t>月～　　月分</t>
    <phoneticPr fontId="1"/>
  </si>
  <si>
    <t>［Ｎｏ.　１］</t>
    <phoneticPr fontId="1"/>
  </si>
  <si>
    <t>高速道路利用 区間・料金</t>
    <rPh sb="0" eb="2">
      <t>コウソク</t>
    </rPh>
    <rPh sb="2" eb="4">
      <t>ドウロ</t>
    </rPh>
    <rPh sb="4" eb="6">
      <t>リヨウ</t>
    </rPh>
    <rPh sb="7" eb="9">
      <t>クカン</t>
    </rPh>
    <rPh sb="10" eb="12">
      <t>リョウキン</t>
    </rPh>
    <phoneticPr fontId="1"/>
  </si>
  <si>
    <t>船  舶
JR貨物</t>
    <rPh sb="0" eb="1">
      <t>フネ</t>
    </rPh>
    <rPh sb="3" eb="4">
      <t>ハク</t>
    </rPh>
    <rPh sb="7" eb="9">
      <t>カモツ</t>
    </rPh>
    <phoneticPr fontId="1"/>
  </si>
  <si>
    <t>回数券/種類</t>
    <rPh sb="0" eb="3">
      <t>カイスウケン</t>
    </rPh>
    <rPh sb="4" eb="6">
      <t>シュルイ</t>
    </rPh>
    <phoneticPr fontId="1"/>
  </si>
  <si>
    <t>※一ツ葉有料道路の自動車区分、種類を選択</t>
    <rPh sb="9" eb="11">
      <t>ジドウ</t>
    </rPh>
    <rPh sb="11" eb="12">
      <t>シャ</t>
    </rPh>
    <rPh sb="12" eb="14">
      <t>クブン</t>
    </rPh>
    <rPh sb="15" eb="17">
      <t>シュルイ</t>
    </rPh>
    <rPh sb="18" eb="20">
      <t>センタク</t>
    </rPh>
    <phoneticPr fontId="1"/>
  </si>
  <si>
    <t>回数券の有料料金は自動で表示されます
現金の場合は、直接手入力してください</t>
    <rPh sb="0" eb="3">
      <t>カイスウケン</t>
    </rPh>
    <rPh sb="4" eb="6">
      <t>ユウリョウ</t>
    </rPh>
    <rPh sb="6" eb="8">
      <t>リョウキン</t>
    </rPh>
    <rPh sb="9" eb="11">
      <t>ジドウ</t>
    </rPh>
    <rPh sb="12" eb="14">
      <t>ヒョウジ</t>
    </rPh>
    <rPh sb="19" eb="21">
      <t>ゲンキン</t>
    </rPh>
    <rPh sb="22" eb="24">
      <t>バアイ</t>
    </rPh>
    <rPh sb="26" eb="28">
      <t>チョクセツ</t>
    </rPh>
    <rPh sb="28" eb="29">
      <t>テ</t>
    </rPh>
    <rPh sb="29" eb="31">
      <t>ニュウリョク</t>
    </rPh>
    <phoneticPr fontId="1"/>
  </si>
  <si>
    <t>円</t>
    <rPh sb="0" eb="1">
      <t>エン</t>
    </rPh>
    <phoneticPr fontId="1"/>
  </si>
  <si>
    <t>補助申請額(上記の1/2) ※千円未満の端数は切り捨て</t>
    <rPh sb="0" eb="2">
      <t>ホジョ</t>
    </rPh>
    <rPh sb="2" eb="5">
      <t>シンセイガク</t>
    </rPh>
    <rPh sb="6" eb="8">
      <t>ジョウキ</t>
    </rPh>
    <rPh sb="15" eb="17">
      <t>センエン</t>
    </rPh>
    <rPh sb="17" eb="19">
      <t>ミマン</t>
    </rPh>
    <rPh sb="20" eb="22">
      <t>ハスウ</t>
    </rPh>
    <rPh sb="23" eb="24">
      <t>キ</t>
    </rPh>
    <rPh sb="25" eb="26">
      <t>ス</t>
    </rPh>
    <phoneticPr fontId="1"/>
  </si>
  <si>
    <t>申請内容</t>
    <rPh sb="0" eb="2">
      <t>シンセイ</t>
    </rPh>
    <rPh sb="2" eb="4">
      <t>ナイヨウ</t>
    </rPh>
    <phoneticPr fontId="1"/>
  </si>
  <si>
    <t>　記載金額と合致すること。</t>
    <phoneticPr fontId="1"/>
  </si>
  <si>
    <t>※左記記載の内容は申請書(様式第１号)の</t>
    <rPh sb="1" eb="3">
      <t>サキ</t>
    </rPh>
    <rPh sb="3" eb="5">
      <t>キサイ</t>
    </rPh>
    <rPh sb="6" eb="8">
      <t>ナイヨウ</t>
    </rPh>
    <rPh sb="9" eb="12">
      <t>シンセイショ</t>
    </rPh>
    <rPh sb="13" eb="15">
      <t>ヨウシキ</t>
    </rPh>
    <rPh sb="15" eb="16">
      <t>ダイ</t>
    </rPh>
    <rPh sb="17" eb="18">
      <t>ゴウ</t>
    </rPh>
    <phoneticPr fontId="1"/>
  </si>
  <si>
    <t>高速道路利用料金 ＋ 一ツ葉有料道路利用料金=補助対象経費(利用料金)</t>
    <rPh sb="6" eb="8">
      <t>リョウキン</t>
    </rPh>
    <phoneticPr fontId="1"/>
  </si>
  <si>
    <t>あ</t>
  </si>
  <si>
    <t>か</t>
  </si>
  <si>
    <t>大型Ⅰ</t>
  </si>
  <si>
    <t>一ツ葉有料道路</t>
    <phoneticPr fontId="1"/>
  </si>
  <si>
    <t>通行料　正規料金</t>
    <rPh sb="0" eb="3">
      <t>ツウコウリョウ</t>
    </rPh>
    <rPh sb="4" eb="6">
      <t>セイキ</t>
    </rPh>
    <rPh sb="6" eb="8">
      <t>リョウキン</t>
    </rPh>
    <phoneticPr fontId="1"/>
  </si>
  <si>
    <t>通行料金　正規料金</t>
    <rPh sb="0" eb="2">
      <t>ツウコウ</t>
    </rPh>
    <rPh sb="2" eb="4">
      <t>リョウキン</t>
    </rPh>
    <rPh sb="5" eb="7">
      <t>セイキ</t>
    </rPh>
    <rPh sb="7" eb="9">
      <t>リョウキン</t>
    </rPh>
    <phoneticPr fontId="1"/>
  </si>
  <si>
    <t>宮崎カーフェリー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</si>
</sst>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台&quot;"/>
    <numFmt numFmtId="177" formatCode="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5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40" fontId="0" fillId="3" borderId="7" xfId="1" applyNumberFormat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40" fontId="0" fillId="3" borderId="1" xfId="1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40" fontId="0" fillId="4" borderId="7" xfId="1" applyNumberFormat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40" fontId="0" fillId="4" borderId="1" xfId="1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38" fontId="0" fillId="5" borderId="7" xfId="1" applyFont="1" applyFill="1" applyBorder="1" applyAlignment="1">
      <alignment horizontal="center" vertical="center"/>
    </xf>
    <xf numFmtId="40" fontId="0" fillId="5" borderId="7" xfId="1" applyNumberFormat="1" applyFont="1" applyFill="1" applyBorder="1" applyAlignment="1">
      <alignment horizontal="center" vertical="center"/>
    </xf>
    <xf numFmtId="38" fontId="0" fillId="5" borderId="1" xfId="1" applyFont="1" applyFill="1" applyBorder="1" applyAlignment="1">
      <alignment horizontal="center" vertical="center"/>
    </xf>
    <xf numFmtId="40" fontId="0" fillId="5" borderId="1" xfId="1" applyNumberFormat="1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38" fontId="0" fillId="6" borderId="7" xfId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38" fontId="0" fillId="6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2" applyAlignment="1">
      <alignment vertical="center"/>
    </xf>
    <xf numFmtId="0" fontId="0" fillId="0" borderId="0" xfId="0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30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8" fontId="0" fillId="4" borderId="28" xfId="1" applyFont="1" applyFill="1" applyBorder="1" applyAlignment="1">
      <alignment horizontal="center" vertical="center"/>
    </xf>
    <xf numFmtId="38" fontId="0" fillId="4" borderId="3" xfId="1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38" fontId="0" fillId="4" borderId="9" xfId="1" applyFont="1" applyFill="1" applyBorder="1" applyAlignment="1">
      <alignment horizontal="center" vertical="center"/>
    </xf>
    <xf numFmtId="38" fontId="0" fillId="4" borderId="10" xfId="1" applyFont="1" applyFill="1" applyBorder="1" applyAlignment="1">
      <alignment horizontal="center" vertical="center"/>
    </xf>
    <xf numFmtId="38" fontId="0" fillId="4" borderId="30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38" fontId="0" fillId="7" borderId="28" xfId="1" applyFont="1" applyFill="1" applyBorder="1" applyAlignment="1">
      <alignment horizontal="center" vertical="center"/>
    </xf>
    <xf numFmtId="38" fontId="0" fillId="7" borderId="3" xfId="1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38" fontId="0" fillId="7" borderId="9" xfId="1" applyFont="1" applyFill="1" applyBorder="1" applyAlignment="1">
      <alignment horizontal="center" vertical="center"/>
    </xf>
    <xf numFmtId="38" fontId="0" fillId="7" borderId="10" xfId="1" applyFont="1" applyFill="1" applyBorder="1" applyAlignment="1">
      <alignment horizontal="center" vertical="center"/>
    </xf>
    <xf numFmtId="38" fontId="0" fillId="7" borderId="30" xfId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38" fontId="0" fillId="6" borderId="28" xfId="1" applyFont="1" applyFill="1" applyBorder="1" applyAlignment="1">
      <alignment horizontal="center" vertical="center"/>
    </xf>
    <xf numFmtId="38" fontId="0" fillId="6" borderId="3" xfId="1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 vertical="center"/>
    </xf>
    <xf numFmtId="1" fontId="0" fillId="6" borderId="10" xfId="0" applyNumberFormat="1" applyFill="1" applyBorder="1" applyAlignment="1">
      <alignment horizontal="center" vertical="center"/>
    </xf>
    <xf numFmtId="1" fontId="0" fillId="6" borderId="30" xfId="0" applyNumberForma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2" fillId="8" borderId="6" xfId="0" applyFont="1" applyFill="1" applyBorder="1" applyAlignment="1">
      <alignment horizontal="center" vertical="center" shrinkToFit="1"/>
    </xf>
    <xf numFmtId="38" fontId="2" fillId="8" borderId="1" xfId="1" applyFont="1" applyFill="1" applyBorder="1" applyAlignment="1">
      <alignment horizontal="center" vertical="center" shrinkToFit="1"/>
    </xf>
    <xf numFmtId="38" fontId="2" fillId="8" borderId="6" xfId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38" fontId="2" fillId="0" borderId="39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38" fontId="2" fillId="2" borderId="2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shrinkToFit="1"/>
    </xf>
    <xf numFmtId="0" fontId="2" fillId="0" borderId="44" xfId="0" applyFont="1" applyBorder="1" applyAlignment="1">
      <alignment horizontal="center" vertical="center"/>
    </xf>
    <xf numFmtId="38" fontId="2" fillId="0" borderId="33" xfId="0" applyNumberFormat="1" applyFont="1" applyBorder="1" applyAlignment="1">
      <alignment horizontal="center" vertical="center"/>
    </xf>
    <xf numFmtId="38" fontId="2" fillId="0" borderId="52" xfId="0" applyNumberFormat="1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38" fontId="2" fillId="0" borderId="38" xfId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8" borderId="0" xfId="0" applyFont="1" applyFill="1" applyAlignment="1">
      <alignment horizontal="left" vertical="center" wrapText="1"/>
    </xf>
    <xf numFmtId="0" fontId="2" fillId="8" borderId="4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shrinkToFit="1"/>
    </xf>
    <xf numFmtId="0" fontId="2" fillId="8" borderId="3" xfId="0" applyFont="1" applyFill="1" applyBorder="1" applyAlignment="1">
      <alignment horizontal="center" vertical="center" shrinkToFit="1"/>
    </xf>
    <xf numFmtId="0" fontId="2" fillId="8" borderId="4" xfId="0" applyFont="1" applyFill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left" vertical="center"/>
    </xf>
    <xf numFmtId="38" fontId="0" fillId="0" borderId="4" xfId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22" xfId="1" applyFont="1" applyFill="1" applyBorder="1" applyAlignment="1">
      <alignment horizontal="left" vertical="center"/>
    </xf>
    <xf numFmtId="38" fontId="0" fillId="0" borderId="23" xfId="1" applyFont="1" applyFill="1" applyBorder="1" applyAlignment="1">
      <alignment horizontal="left" vertical="center"/>
    </xf>
    <xf numFmtId="38" fontId="0" fillId="0" borderId="24" xfId="1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46</xdr:row>
      <xdr:rowOff>42333</xdr:rowOff>
    </xdr:from>
    <xdr:to>
      <xdr:col>12</xdr:col>
      <xdr:colOff>202309</xdr:colOff>
      <xdr:row>67</xdr:row>
      <xdr:rowOff>6940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727E5D-CE4E-40EB-7D52-03634175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880166"/>
          <a:ext cx="7123809" cy="3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69</xdr:row>
      <xdr:rowOff>158750</xdr:rowOff>
    </xdr:from>
    <xdr:to>
      <xdr:col>17</xdr:col>
      <xdr:colOff>207072</xdr:colOff>
      <xdr:row>88</xdr:row>
      <xdr:rowOff>7001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36B77D7-5D9F-318D-A890-89FD68BF4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19134667"/>
          <a:ext cx="11361905" cy="3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46</xdr:row>
      <xdr:rowOff>42333</xdr:rowOff>
    </xdr:from>
    <xdr:to>
      <xdr:col>12</xdr:col>
      <xdr:colOff>202309</xdr:colOff>
      <xdr:row>67</xdr:row>
      <xdr:rowOff>6940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F5112D-A9D6-434F-BA21-C2A4EA0F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025158"/>
          <a:ext cx="7117459" cy="376508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46</xdr:row>
      <xdr:rowOff>42333</xdr:rowOff>
    </xdr:from>
    <xdr:to>
      <xdr:col>12</xdr:col>
      <xdr:colOff>202309</xdr:colOff>
      <xdr:row>67</xdr:row>
      <xdr:rowOff>6940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552EB8-D7A7-4F7D-97FC-F20E4DD59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025158"/>
          <a:ext cx="7117459" cy="376508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71</xdr:row>
      <xdr:rowOff>31751</xdr:rowOff>
    </xdr:from>
    <xdr:to>
      <xdr:col>17</xdr:col>
      <xdr:colOff>164739</xdr:colOff>
      <xdr:row>89</xdr:row>
      <xdr:rowOff>59918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0E92485-B740-4088-B8FD-2A13AB6B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417" y="19367501"/>
          <a:ext cx="11361905" cy="3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iyazaki-dk.or.jp/char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A247-B4C6-4D63-8457-2B188C68F224}">
  <sheetPr>
    <pageSetUpPr fitToPage="1"/>
  </sheetPr>
  <dimension ref="B1:AA69"/>
  <sheetViews>
    <sheetView tabSelected="1" view="pageBreakPreview" zoomScale="90" zoomScaleNormal="90" zoomScaleSheetLayoutView="9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Q14" sqref="Q14"/>
    </sheetView>
  </sheetViews>
  <sheetFormatPr defaultColWidth="9" defaultRowHeight="14.25" x14ac:dyDescent="0.15"/>
  <cols>
    <col min="1" max="1" width="3.875" style="1" customWidth="1"/>
    <col min="2" max="2" width="5.875" style="1" customWidth="1"/>
    <col min="3" max="3" width="9.875" style="1" customWidth="1"/>
    <col min="4" max="4" width="7" style="1" customWidth="1"/>
    <col min="5" max="5" width="6.625" style="1" customWidth="1"/>
    <col min="6" max="6" width="5.625" style="1" customWidth="1"/>
    <col min="7" max="7" width="6.875" style="1" customWidth="1"/>
    <col min="8" max="8" width="10.625" style="1" customWidth="1"/>
    <col min="9" max="9" width="3.25" style="1" customWidth="1"/>
    <col min="10" max="10" width="10.625" style="1" customWidth="1"/>
    <col min="11" max="11" width="10.75" style="98" customWidth="1"/>
    <col min="12" max="12" width="13.5" style="12" customWidth="1"/>
    <col min="13" max="13" width="10.5" style="12" customWidth="1"/>
    <col min="14" max="14" width="8.625" style="12" customWidth="1"/>
    <col min="15" max="15" width="12.75" style="12" customWidth="1"/>
    <col min="16" max="16" width="14.125" style="12" customWidth="1"/>
    <col min="17" max="17" width="9.375" style="12" customWidth="1"/>
    <col min="18" max="18" width="8.75" style="1" customWidth="1"/>
    <col min="19" max="19" width="8" style="1" customWidth="1"/>
    <col min="20" max="20" width="10.125" style="12" customWidth="1"/>
    <col min="21" max="21" width="9" style="1"/>
    <col min="22" max="22" width="10.5" style="1" customWidth="1"/>
    <col min="23" max="23" width="11.25" style="1" customWidth="1"/>
    <col min="24" max="29" width="9" style="1"/>
    <col min="30" max="30" width="13.375" style="1" customWidth="1"/>
    <col min="31" max="31" width="10.25" style="1" customWidth="1"/>
    <col min="32" max="16384" width="9" style="1"/>
  </cols>
  <sheetData>
    <row r="1" spans="2:27" ht="7.5" customHeight="1" x14ac:dyDescent="0.15"/>
    <row r="2" spans="2:27" ht="26.25" customHeight="1" x14ac:dyDescent="0.15">
      <c r="B2" s="1" t="s">
        <v>26</v>
      </c>
      <c r="L2" s="153" t="s">
        <v>95</v>
      </c>
      <c r="M2" s="153"/>
      <c r="N2" s="153"/>
      <c r="O2" s="153"/>
      <c r="P2" s="1"/>
      <c r="Q2" s="129" t="s">
        <v>91</v>
      </c>
      <c r="R2" s="129"/>
      <c r="T2" s="1"/>
    </row>
    <row r="3" spans="2:27" ht="7.5" customHeight="1" x14ac:dyDescent="0.15">
      <c r="J3" s="21"/>
    </row>
    <row r="4" spans="2:27" ht="31.5" customHeight="1" x14ac:dyDescent="0.15">
      <c r="B4" s="129" t="s">
        <v>2</v>
      </c>
      <c r="C4" s="129"/>
      <c r="D4" s="144"/>
      <c r="E4" s="144"/>
      <c r="F4" s="144"/>
      <c r="G4" s="144"/>
      <c r="H4" s="144"/>
      <c r="I4" s="144"/>
      <c r="J4" s="144"/>
      <c r="L4" s="132" t="s">
        <v>96</v>
      </c>
      <c r="M4" s="132"/>
      <c r="N4" s="132"/>
      <c r="O4" s="133"/>
      <c r="P4" s="130" t="s">
        <v>90</v>
      </c>
      <c r="Q4" s="154"/>
      <c r="R4" s="155"/>
      <c r="S4" s="129"/>
      <c r="T4" s="129"/>
    </row>
    <row r="5" spans="2:27" ht="6" customHeight="1" x14ac:dyDescent="0.15"/>
    <row r="6" spans="2:27" ht="26.45" customHeight="1" thickBot="1" x14ac:dyDescent="0.2">
      <c r="B6" s="137" t="s">
        <v>0</v>
      </c>
      <c r="C6" s="139" t="s">
        <v>24</v>
      </c>
      <c r="D6" s="137" t="s">
        <v>3</v>
      </c>
      <c r="E6" s="138"/>
      <c r="F6" s="138"/>
      <c r="G6" s="138"/>
      <c r="H6" s="141" t="s">
        <v>92</v>
      </c>
      <c r="I6" s="142"/>
      <c r="J6" s="142"/>
      <c r="K6" s="143"/>
      <c r="L6" s="165" t="s">
        <v>87</v>
      </c>
      <c r="M6" s="166"/>
      <c r="N6" s="167"/>
      <c r="O6" s="161" t="s">
        <v>8</v>
      </c>
      <c r="P6" s="163" t="s">
        <v>9</v>
      </c>
      <c r="Q6" s="137" t="s">
        <v>20</v>
      </c>
      <c r="R6" s="137"/>
      <c r="T6" s="1"/>
    </row>
    <row r="7" spans="2:27" ht="35.25" customHeight="1" x14ac:dyDescent="0.15">
      <c r="B7" s="138"/>
      <c r="C7" s="140"/>
      <c r="D7" s="138"/>
      <c r="E7" s="138"/>
      <c r="F7" s="138"/>
      <c r="G7" s="138"/>
      <c r="H7" s="22" t="s">
        <v>5</v>
      </c>
      <c r="I7" s="22" t="s">
        <v>7</v>
      </c>
      <c r="J7" s="23" t="s">
        <v>6</v>
      </c>
      <c r="K7" s="99" t="s">
        <v>88</v>
      </c>
      <c r="L7" s="102" t="s">
        <v>78</v>
      </c>
      <c r="M7" s="102" t="s">
        <v>94</v>
      </c>
      <c r="N7" s="103" t="s">
        <v>89</v>
      </c>
      <c r="O7" s="162"/>
      <c r="P7" s="164"/>
      <c r="Q7" s="15" t="s">
        <v>21</v>
      </c>
      <c r="R7" s="15" t="s">
        <v>93</v>
      </c>
      <c r="T7" s="85" t="s">
        <v>72</v>
      </c>
      <c r="U7" s="86" t="s">
        <v>82</v>
      </c>
      <c r="V7" s="87" t="s">
        <v>77</v>
      </c>
    </row>
    <row r="8" spans="2:27" ht="27" customHeight="1" x14ac:dyDescent="0.15">
      <c r="B8" s="2">
        <v>1</v>
      </c>
      <c r="C8" s="16"/>
      <c r="D8" s="3" t="s">
        <v>25</v>
      </c>
      <c r="E8" s="4"/>
      <c r="F8" s="4"/>
      <c r="G8" s="5"/>
      <c r="H8" s="2"/>
      <c r="I8" s="24" t="s">
        <v>7</v>
      </c>
      <c r="J8" s="3"/>
      <c r="K8" s="100"/>
      <c r="L8" s="104"/>
      <c r="M8" s="104"/>
      <c r="N8" s="102" t="e">
        <f t="array" ref="N8">INDEX($T$8:$V$19,MATCH(L8&amp;M8,$T$8:$T$19&amp;$U$8:$U$19,0),3)</f>
        <v>#N/A</v>
      </c>
      <c r="O8" s="5"/>
      <c r="P8" s="5"/>
      <c r="Q8" s="7"/>
      <c r="R8" s="7"/>
      <c r="S8" s="12"/>
      <c r="T8" s="88" t="s">
        <v>79</v>
      </c>
      <c r="U8" s="7" t="s">
        <v>73</v>
      </c>
      <c r="V8" s="89">
        <v>130</v>
      </c>
      <c r="W8" s="12"/>
      <c r="X8" s="12"/>
      <c r="Y8" s="12"/>
      <c r="Z8" s="12"/>
      <c r="AA8" s="12"/>
    </row>
    <row r="9" spans="2:27" ht="27" customHeight="1" x14ac:dyDescent="0.15">
      <c r="B9" s="2">
        <v>2</v>
      </c>
      <c r="C9" s="3"/>
      <c r="D9" s="3" t="s">
        <v>25</v>
      </c>
      <c r="E9" s="4"/>
      <c r="F9" s="4"/>
      <c r="G9" s="5"/>
      <c r="H9" s="2"/>
      <c r="I9" s="24" t="s">
        <v>7</v>
      </c>
      <c r="J9" s="3"/>
      <c r="K9" s="100"/>
      <c r="L9" s="104"/>
      <c r="M9" s="104"/>
      <c r="N9" s="102" t="e">
        <f t="array" ref="N9">INDEX($T$8:$V$19,MATCH(L9&amp;M9,$T$8:$T$19&amp;$U$8:$U$19,0),3)</f>
        <v>#N/A</v>
      </c>
      <c r="O9" s="5"/>
      <c r="P9" s="5"/>
      <c r="Q9" s="7"/>
      <c r="R9" s="7"/>
      <c r="S9" s="12"/>
      <c r="T9" s="90" t="s">
        <v>80</v>
      </c>
      <c r="U9" s="7" t="s">
        <v>73</v>
      </c>
      <c r="V9" s="91">
        <v>220</v>
      </c>
      <c r="W9" s="83"/>
      <c r="X9" s="82"/>
      <c r="Y9" s="82"/>
      <c r="Z9" s="82"/>
      <c r="AA9" s="82"/>
    </row>
    <row r="10" spans="2:27" ht="27" customHeight="1" thickBot="1" x14ac:dyDescent="0.2">
      <c r="B10" s="2">
        <v>3</v>
      </c>
      <c r="C10" s="3"/>
      <c r="D10" s="3" t="s">
        <v>25</v>
      </c>
      <c r="E10" s="4"/>
      <c r="F10" s="4"/>
      <c r="G10" s="5"/>
      <c r="H10" s="2"/>
      <c r="I10" s="24" t="s">
        <v>7</v>
      </c>
      <c r="J10" s="3"/>
      <c r="K10" s="100"/>
      <c r="L10" s="104"/>
      <c r="M10" s="104"/>
      <c r="N10" s="102" t="e">
        <f t="array" ref="N10">INDEX($T$8:$V$19,MATCH(L10&amp;M10,$T$8:$T$19&amp;$U$8:$U$19,0),3)</f>
        <v>#N/A</v>
      </c>
      <c r="O10" s="5"/>
      <c r="P10" s="5"/>
      <c r="Q10" s="7"/>
      <c r="R10" s="7"/>
      <c r="S10" s="12"/>
      <c r="T10" s="92" t="s">
        <v>81</v>
      </c>
      <c r="U10" s="93" t="s">
        <v>73</v>
      </c>
      <c r="V10" s="109">
        <v>500</v>
      </c>
      <c r="W10" s="83"/>
      <c r="X10" s="82"/>
      <c r="Y10" s="82"/>
      <c r="Z10" s="82"/>
      <c r="AA10" s="82"/>
    </row>
    <row r="11" spans="2:27" ht="27" customHeight="1" x14ac:dyDescent="0.15">
      <c r="B11" s="2">
        <v>4</v>
      </c>
      <c r="C11" s="3"/>
      <c r="D11" s="3" t="s">
        <v>25</v>
      </c>
      <c r="E11" s="4"/>
      <c r="F11" s="4"/>
      <c r="G11" s="5"/>
      <c r="H11" s="2"/>
      <c r="I11" s="24" t="s">
        <v>7</v>
      </c>
      <c r="J11" s="3"/>
      <c r="K11" s="100"/>
      <c r="L11" s="104"/>
      <c r="M11" s="104"/>
      <c r="N11" s="102" t="e">
        <f t="array" ref="N11">INDEX($T$8:$V$19,MATCH(L11&amp;M11,$T$8:$T$19&amp;$U$8:$U$19,0),3)</f>
        <v>#N/A</v>
      </c>
      <c r="O11" s="5"/>
      <c r="P11" s="5"/>
      <c r="Q11" s="7"/>
      <c r="R11" s="7"/>
      <c r="S11" s="12"/>
      <c r="T11" s="85" t="s">
        <v>79</v>
      </c>
      <c r="U11" s="112" t="s">
        <v>75</v>
      </c>
      <c r="V11" s="113">
        <v>130</v>
      </c>
      <c r="W11" s="83"/>
      <c r="X11" s="82"/>
      <c r="Y11" s="82"/>
      <c r="Z11" s="82"/>
      <c r="AA11" s="82"/>
    </row>
    <row r="12" spans="2:27" ht="27" customHeight="1" x14ac:dyDescent="0.15">
      <c r="B12" s="2">
        <v>5</v>
      </c>
      <c r="C12" s="3"/>
      <c r="D12" s="3" t="s">
        <v>25</v>
      </c>
      <c r="E12" s="4"/>
      <c r="F12" s="4"/>
      <c r="G12" s="5"/>
      <c r="H12" s="2"/>
      <c r="I12" s="24" t="s">
        <v>7</v>
      </c>
      <c r="J12" s="3"/>
      <c r="K12" s="100"/>
      <c r="L12" s="104"/>
      <c r="M12" s="104"/>
      <c r="N12" s="102" t="e">
        <f t="array" ref="N12">INDEX($T$8:$V$19,MATCH(L12&amp;M12,$T$8:$T$19&amp;$U$8:$U$19,0),3)</f>
        <v>#N/A</v>
      </c>
      <c r="O12" s="5"/>
      <c r="P12" s="5"/>
      <c r="Q12" s="7"/>
      <c r="R12" s="7"/>
      <c r="S12" s="12"/>
      <c r="T12" s="90" t="s">
        <v>80</v>
      </c>
      <c r="U12" s="84" t="s">
        <v>75</v>
      </c>
      <c r="V12" s="89">
        <v>210</v>
      </c>
    </row>
    <row r="13" spans="2:27" ht="27" customHeight="1" thickBot="1" x14ac:dyDescent="0.2">
      <c r="B13" s="2">
        <v>6</v>
      </c>
      <c r="C13" s="3"/>
      <c r="D13" s="3" t="s">
        <v>25</v>
      </c>
      <c r="E13" s="4"/>
      <c r="F13" s="4"/>
      <c r="G13" s="5"/>
      <c r="H13" s="2"/>
      <c r="I13" s="24" t="s">
        <v>7</v>
      </c>
      <c r="J13" s="3"/>
      <c r="K13" s="100"/>
      <c r="L13" s="104"/>
      <c r="M13" s="104"/>
      <c r="N13" s="102" t="e">
        <f t="array" ref="N13">INDEX($T$8:$V$19,MATCH(L13&amp;M13,$T$8:$T$19&amp;$U$8:$U$19,0),3)</f>
        <v>#N/A</v>
      </c>
      <c r="O13" s="5"/>
      <c r="P13" s="5"/>
      <c r="Q13" s="7"/>
      <c r="R13" s="7"/>
      <c r="S13" s="12"/>
      <c r="T13" s="92" t="s">
        <v>81</v>
      </c>
      <c r="U13" s="114" t="s">
        <v>75</v>
      </c>
      <c r="V13" s="94">
        <v>470</v>
      </c>
    </row>
    <row r="14" spans="2:27" ht="27" customHeight="1" x14ac:dyDescent="0.15">
      <c r="B14" s="2">
        <v>7</v>
      </c>
      <c r="C14" s="3"/>
      <c r="D14" s="3" t="s">
        <v>25</v>
      </c>
      <c r="E14" s="4"/>
      <c r="F14" s="4"/>
      <c r="G14" s="5"/>
      <c r="H14" s="2"/>
      <c r="I14" s="24" t="s">
        <v>7</v>
      </c>
      <c r="J14" s="3"/>
      <c r="K14" s="100"/>
      <c r="L14" s="104"/>
      <c r="M14" s="104"/>
      <c r="N14" s="102" t="e">
        <f t="array" ref="N14">INDEX($T$8:$V$19,MATCH(L14&amp;M14,$T$8:$T$19&amp;$U$8:$U$19,0),3)</f>
        <v>#N/A</v>
      </c>
      <c r="O14" s="5"/>
      <c r="P14" s="5"/>
      <c r="Q14" s="7"/>
      <c r="R14" s="7"/>
      <c r="S14" s="12"/>
      <c r="T14" s="85" t="s">
        <v>79</v>
      </c>
      <c r="U14" s="86" t="s">
        <v>76</v>
      </c>
      <c r="V14" s="87">
        <v>120</v>
      </c>
    </row>
    <row r="15" spans="2:27" ht="27" customHeight="1" x14ac:dyDescent="0.15">
      <c r="B15" s="2">
        <v>8</v>
      </c>
      <c r="C15" s="3"/>
      <c r="D15" s="3" t="s">
        <v>25</v>
      </c>
      <c r="E15" s="4"/>
      <c r="F15" s="4"/>
      <c r="G15" s="5"/>
      <c r="H15" s="2"/>
      <c r="I15" s="24" t="s">
        <v>7</v>
      </c>
      <c r="J15" s="3"/>
      <c r="K15" s="100"/>
      <c r="L15" s="104"/>
      <c r="M15" s="104"/>
      <c r="N15" s="102" t="e">
        <f t="array" ref="N15">INDEX($T$8:$V$19,MATCH(L15&amp;M15,$T$8:$T$19&amp;$U$8:$U$19,0),3)</f>
        <v>#N/A</v>
      </c>
      <c r="O15" s="5"/>
      <c r="P15" s="5"/>
      <c r="Q15" s="7"/>
      <c r="R15" s="7"/>
      <c r="S15" s="12"/>
      <c r="T15" s="90" t="s">
        <v>80</v>
      </c>
      <c r="U15" s="7" t="s">
        <v>76</v>
      </c>
      <c r="V15" s="89">
        <v>200</v>
      </c>
    </row>
    <row r="16" spans="2:27" ht="27" customHeight="1" thickBot="1" x14ac:dyDescent="0.2">
      <c r="B16" s="2">
        <v>9</v>
      </c>
      <c r="C16" s="3"/>
      <c r="D16" s="3" t="s">
        <v>25</v>
      </c>
      <c r="E16" s="4"/>
      <c r="F16" s="4"/>
      <c r="G16" s="5"/>
      <c r="H16" s="2"/>
      <c r="I16" s="24" t="s">
        <v>7</v>
      </c>
      <c r="J16" s="3"/>
      <c r="K16" s="100"/>
      <c r="L16" s="104"/>
      <c r="M16" s="104"/>
      <c r="N16" s="102" t="e">
        <f t="array" ref="N16">INDEX($T$8:$V$19,MATCH(L16&amp;M16,$T$8:$T$19&amp;$U$8:$U$19,0),3)</f>
        <v>#N/A</v>
      </c>
      <c r="O16" s="5"/>
      <c r="P16" s="5"/>
      <c r="Q16" s="7"/>
      <c r="R16" s="7"/>
      <c r="S16" s="12"/>
      <c r="T16" s="92" t="s">
        <v>81</v>
      </c>
      <c r="U16" s="93" t="s">
        <v>76</v>
      </c>
      <c r="V16" s="94">
        <v>450</v>
      </c>
    </row>
    <row r="17" spans="2:22" ht="27" customHeight="1" x14ac:dyDescent="0.15">
      <c r="B17" s="2">
        <v>10</v>
      </c>
      <c r="C17" s="3"/>
      <c r="D17" s="3" t="s">
        <v>25</v>
      </c>
      <c r="E17" s="4"/>
      <c r="F17" s="4"/>
      <c r="G17" s="5"/>
      <c r="H17" s="2"/>
      <c r="I17" s="24" t="s">
        <v>7</v>
      </c>
      <c r="J17" s="3"/>
      <c r="K17" s="100"/>
      <c r="L17" s="104"/>
      <c r="M17" s="104"/>
      <c r="N17" s="102" t="e">
        <f t="array" ref="N17">INDEX($T$8:$V$19,MATCH(L17&amp;M17,$T$8:$T$19&amp;$U$8:$U$19,0),3)</f>
        <v>#N/A</v>
      </c>
      <c r="O17" s="5"/>
      <c r="P17" s="5"/>
      <c r="Q17" s="7"/>
      <c r="R17" s="7"/>
      <c r="S17" s="12"/>
      <c r="T17" s="108" t="s">
        <v>79</v>
      </c>
      <c r="U17" s="110" t="s">
        <v>74</v>
      </c>
      <c r="V17" s="111">
        <v>120</v>
      </c>
    </row>
    <row r="18" spans="2:22" ht="27" customHeight="1" x14ac:dyDescent="0.15">
      <c r="B18" s="2">
        <v>11</v>
      </c>
      <c r="C18" s="3"/>
      <c r="D18" s="3" t="s">
        <v>25</v>
      </c>
      <c r="E18" s="4"/>
      <c r="F18" s="4"/>
      <c r="G18" s="5"/>
      <c r="H18" s="2"/>
      <c r="I18" s="24" t="s">
        <v>7</v>
      </c>
      <c r="J18" s="3"/>
      <c r="K18" s="100"/>
      <c r="L18" s="104"/>
      <c r="M18" s="104"/>
      <c r="N18" s="102" t="e">
        <f t="array" ref="N18">INDEX($T$8:$V$19,MATCH(L18&amp;M18,$T$8:$T$19&amp;$U$8:$U$19,0),3)</f>
        <v>#N/A</v>
      </c>
      <c r="O18" s="5"/>
      <c r="P18" s="5"/>
      <c r="Q18" s="7"/>
      <c r="R18" s="7"/>
      <c r="S18" s="12"/>
      <c r="T18" s="90" t="s">
        <v>80</v>
      </c>
      <c r="U18" s="7" t="s">
        <v>74</v>
      </c>
      <c r="V18" s="89">
        <v>200</v>
      </c>
    </row>
    <row r="19" spans="2:22" ht="27" customHeight="1" thickBot="1" x14ac:dyDescent="0.2">
      <c r="B19" s="2">
        <v>12</v>
      </c>
      <c r="C19" s="3"/>
      <c r="D19" s="3" t="s">
        <v>25</v>
      </c>
      <c r="E19" s="4"/>
      <c r="F19" s="4"/>
      <c r="G19" s="5"/>
      <c r="H19" s="2"/>
      <c r="I19" s="24" t="s">
        <v>7</v>
      </c>
      <c r="J19" s="3"/>
      <c r="K19" s="100"/>
      <c r="L19" s="104"/>
      <c r="M19" s="104"/>
      <c r="N19" s="102" t="e">
        <f t="array" ref="N19">INDEX($T$8:$V$19,MATCH(L19&amp;M19,$T$8:$T$19&amp;$U$8:$U$19,0),3)</f>
        <v>#N/A</v>
      </c>
      <c r="O19" s="5"/>
      <c r="P19" s="5"/>
      <c r="Q19" s="7"/>
      <c r="R19" s="7"/>
      <c r="S19" s="12"/>
      <c r="T19" s="92" t="s">
        <v>81</v>
      </c>
      <c r="U19" s="93" t="s">
        <v>74</v>
      </c>
      <c r="V19" s="94">
        <v>440</v>
      </c>
    </row>
    <row r="20" spans="2:22" ht="27" customHeight="1" thickBot="1" x14ac:dyDescent="0.2">
      <c r="B20" s="2">
        <v>13</v>
      </c>
      <c r="C20" s="3"/>
      <c r="D20" s="3" t="s">
        <v>25</v>
      </c>
      <c r="E20" s="4"/>
      <c r="F20" s="4"/>
      <c r="G20" s="6"/>
      <c r="H20" s="2"/>
      <c r="I20" s="24" t="s">
        <v>7</v>
      </c>
      <c r="J20" s="3"/>
      <c r="K20" s="100"/>
      <c r="L20" s="104"/>
      <c r="M20" s="104"/>
      <c r="N20" s="102" t="e">
        <f t="array" ref="N20">INDEX($T$8:$V$19,MATCH(L20&amp;M20,$T$8:$T$19&amp;$U$8:$U$19,0),3)</f>
        <v>#N/A</v>
      </c>
      <c r="O20" s="5"/>
      <c r="P20" s="5"/>
      <c r="Q20" s="7"/>
      <c r="R20" s="7"/>
      <c r="T20" s="1"/>
    </row>
    <row r="21" spans="2:22" ht="27" customHeight="1" x14ac:dyDescent="0.15">
      <c r="B21" s="2">
        <v>14</v>
      </c>
      <c r="C21" s="3"/>
      <c r="D21" s="3" t="s">
        <v>25</v>
      </c>
      <c r="E21" s="4"/>
      <c r="F21" s="4"/>
      <c r="G21" s="5"/>
      <c r="H21" s="2"/>
      <c r="I21" s="24" t="s">
        <v>7</v>
      </c>
      <c r="J21" s="3"/>
      <c r="K21" s="100"/>
      <c r="L21" s="104"/>
      <c r="M21" s="104"/>
      <c r="N21" s="102" t="e">
        <f t="array" ref="N21">INDEX($T$8:$V$19,MATCH(L21&amp;M21,$T$8:$T$19&amp;$U$8:$U$19,0),3)</f>
        <v>#N/A</v>
      </c>
      <c r="O21" s="5"/>
      <c r="P21" s="5"/>
      <c r="Q21" s="7"/>
      <c r="R21" s="7"/>
      <c r="T21" s="156" t="s">
        <v>84</v>
      </c>
      <c r="U21" s="157"/>
      <c r="V21" s="158"/>
    </row>
    <row r="22" spans="2:22" ht="27" customHeight="1" x14ac:dyDescent="0.15">
      <c r="B22" s="2">
        <v>15</v>
      </c>
      <c r="C22" s="3"/>
      <c r="D22" s="3" t="s">
        <v>25</v>
      </c>
      <c r="E22" s="4"/>
      <c r="F22" s="4"/>
      <c r="G22" s="5"/>
      <c r="H22" s="2"/>
      <c r="I22" s="24" t="s">
        <v>7</v>
      </c>
      <c r="J22" s="3"/>
      <c r="K22" s="100"/>
      <c r="L22" s="104"/>
      <c r="M22" s="104"/>
      <c r="N22" s="102" t="e">
        <f t="array" ref="N22">INDEX($T$8:$V$19,MATCH(L22&amp;M22,$T$8:$T$19&amp;$U$8:$U$19,0),3)</f>
        <v>#N/A</v>
      </c>
      <c r="O22" s="5"/>
      <c r="P22" s="5"/>
      <c r="Q22" s="7"/>
      <c r="R22" s="7"/>
      <c r="T22" s="88" t="s">
        <v>30</v>
      </c>
      <c r="U22" s="130" t="s">
        <v>85</v>
      </c>
      <c r="V22" s="131"/>
    </row>
    <row r="23" spans="2:22" ht="27" customHeight="1" x14ac:dyDescent="0.15">
      <c r="B23" s="2">
        <v>16</v>
      </c>
      <c r="C23" s="3"/>
      <c r="D23" s="3" t="s">
        <v>25</v>
      </c>
      <c r="E23" s="4"/>
      <c r="F23" s="4"/>
      <c r="G23" s="5"/>
      <c r="H23" s="2"/>
      <c r="I23" s="24" t="s">
        <v>7</v>
      </c>
      <c r="J23" s="3"/>
      <c r="K23" s="100"/>
      <c r="L23" s="104"/>
      <c r="M23" s="104"/>
      <c r="N23" s="102" t="e">
        <f t="array" ref="N23">INDEX($T$8:$V$19,MATCH(L23&amp;M23,$T$8:$T$19&amp;$U$8:$U$19,0),3)</f>
        <v>#N/A</v>
      </c>
      <c r="O23" s="5"/>
      <c r="P23" s="5"/>
      <c r="Q23" s="7"/>
      <c r="R23" s="7"/>
      <c r="T23" s="88" t="s">
        <v>31</v>
      </c>
      <c r="U23" s="130" t="s">
        <v>85</v>
      </c>
      <c r="V23" s="131"/>
    </row>
    <row r="24" spans="2:22" ht="27" customHeight="1" x14ac:dyDescent="0.15">
      <c r="B24" s="2">
        <v>17</v>
      </c>
      <c r="C24" s="3"/>
      <c r="D24" s="3" t="s">
        <v>25</v>
      </c>
      <c r="E24" s="4"/>
      <c r="F24" s="4"/>
      <c r="G24" s="5"/>
      <c r="H24" s="2"/>
      <c r="I24" s="24" t="s">
        <v>7</v>
      </c>
      <c r="J24" s="3"/>
      <c r="K24" s="100"/>
      <c r="L24" s="104"/>
      <c r="M24" s="104"/>
      <c r="N24" s="102" t="e">
        <f t="array" ref="N24">INDEX($T$8:$V$19,MATCH(L24&amp;M24,$T$8:$T$19&amp;$U$8:$U$19,0),3)</f>
        <v>#N/A</v>
      </c>
      <c r="O24" s="5"/>
      <c r="P24" s="5"/>
      <c r="Q24" s="7"/>
      <c r="R24" s="7"/>
      <c r="T24" s="88" t="s">
        <v>32</v>
      </c>
      <c r="U24" s="130" t="s">
        <v>85</v>
      </c>
      <c r="V24" s="131"/>
    </row>
    <row r="25" spans="2:22" ht="27" customHeight="1" x14ac:dyDescent="0.15">
      <c r="B25" s="2">
        <v>18</v>
      </c>
      <c r="C25" s="3"/>
      <c r="D25" s="3" t="s">
        <v>25</v>
      </c>
      <c r="E25" s="4"/>
      <c r="F25" s="4"/>
      <c r="G25" s="5"/>
      <c r="H25" s="2"/>
      <c r="I25" s="24" t="s">
        <v>7</v>
      </c>
      <c r="J25" s="3"/>
      <c r="K25" s="100"/>
      <c r="L25" s="104"/>
      <c r="M25" s="104"/>
      <c r="N25" s="102" t="e">
        <f t="array" ref="N25">INDEX($T$8:$V$19,MATCH(L25&amp;M25,$T$8:$T$19&amp;$U$8:$U$19,0),3)</f>
        <v>#N/A</v>
      </c>
      <c r="O25" s="5"/>
      <c r="P25" s="5"/>
      <c r="Q25" s="7"/>
      <c r="R25" s="7"/>
      <c r="T25" s="88" t="s">
        <v>33</v>
      </c>
      <c r="U25" s="130" t="s">
        <v>85</v>
      </c>
      <c r="V25" s="131"/>
    </row>
    <row r="26" spans="2:22" ht="27" customHeight="1" thickBot="1" x14ac:dyDescent="0.2">
      <c r="B26" s="2">
        <v>19</v>
      </c>
      <c r="C26" s="3"/>
      <c r="D26" s="3" t="s">
        <v>25</v>
      </c>
      <c r="E26" s="4"/>
      <c r="F26" s="4"/>
      <c r="G26" s="5"/>
      <c r="H26" s="2"/>
      <c r="I26" s="24" t="s">
        <v>7</v>
      </c>
      <c r="J26" s="3"/>
      <c r="K26" s="100"/>
      <c r="L26" s="104"/>
      <c r="M26" s="104"/>
      <c r="N26" s="102" t="e">
        <f t="array" ref="N26">INDEX($T$8:$V$19,MATCH(L26&amp;M26,$T$8:$T$19&amp;$U$8:$U$19,0),3)</f>
        <v>#N/A</v>
      </c>
      <c r="O26" s="5"/>
      <c r="P26" s="5"/>
      <c r="Q26" s="7"/>
      <c r="R26" s="7"/>
      <c r="T26" s="92" t="s">
        <v>83</v>
      </c>
      <c r="U26" s="159" t="s">
        <v>86</v>
      </c>
      <c r="V26" s="160"/>
    </row>
    <row r="27" spans="2:22" ht="27" customHeight="1" x14ac:dyDescent="0.15">
      <c r="B27" s="2">
        <v>20</v>
      </c>
      <c r="C27" s="3"/>
      <c r="D27" s="3" t="s">
        <v>25</v>
      </c>
      <c r="E27" s="4"/>
      <c r="F27" s="4"/>
      <c r="G27" s="5"/>
      <c r="H27" s="2"/>
      <c r="I27" s="24" t="s">
        <v>7</v>
      </c>
      <c r="J27" s="3"/>
      <c r="K27" s="100"/>
      <c r="L27" s="104"/>
      <c r="M27" s="104"/>
      <c r="N27" s="102" t="e">
        <f t="array" ref="N27">INDEX($T$8:$V$19,MATCH(L27&amp;M27,$T$8:$T$19&amp;$U$8:$U$19,0),3)</f>
        <v>#N/A</v>
      </c>
      <c r="O27" s="5"/>
      <c r="P27" s="5"/>
      <c r="Q27" s="7"/>
      <c r="R27" s="7"/>
      <c r="T27" s="1"/>
    </row>
    <row r="28" spans="2:22" ht="27" customHeight="1" x14ac:dyDescent="0.15">
      <c r="B28" s="2">
        <v>21</v>
      </c>
      <c r="C28" s="3"/>
      <c r="D28" s="3" t="s">
        <v>4</v>
      </c>
      <c r="E28" s="4"/>
      <c r="F28" s="4"/>
      <c r="G28" s="5"/>
      <c r="H28" s="2"/>
      <c r="I28" s="24" t="s">
        <v>7</v>
      </c>
      <c r="J28" s="3"/>
      <c r="K28" s="100"/>
      <c r="L28" s="104"/>
      <c r="M28" s="104"/>
      <c r="N28" s="102" t="e">
        <f t="array" ref="N28">INDEX($T$8:$V$19,MATCH(L28&amp;M28,$T$8:$T$19&amp;$U$8:$U$19,0),3)</f>
        <v>#N/A</v>
      </c>
      <c r="O28" s="5"/>
      <c r="P28" s="5"/>
      <c r="Q28" s="7"/>
      <c r="R28" s="7"/>
      <c r="T28" s="1"/>
    </row>
    <row r="29" spans="2:22" ht="27" customHeight="1" x14ac:dyDescent="0.15">
      <c r="B29" s="2">
        <v>22</v>
      </c>
      <c r="C29" s="3"/>
      <c r="D29" s="3" t="s">
        <v>4</v>
      </c>
      <c r="E29" s="4"/>
      <c r="F29" s="4"/>
      <c r="G29" s="5"/>
      <c r="H29" s="2"/>
      <c r="I29" s="24" t="s">
        <v>7</v>
      </c>
      <c r="J29" s="3"/>
      <c r="K29" s="100"/>
      <c r="L29" s="104"/>
      <c r="M29" s="104"/>
      <c r="N29" s="102" t="e">
        <f t="array" ref="N29">INDEX($T$8:$V$19,MATCH(L29&amp;M29,$T$8:$T$19&amp;$U$8:$U$19,0),3)</f>
        <v>#N/A</v>
      </c>
      <c r="O29" s="5"/>
      <c r="P29" s="5"/>
      <c r="Q29" s="7"/>
      <c r="R29" s="7"/>
      <c r="T29" s="1"/>
    </row>
    <row r="30" spans="2:22" ht="27" customHeight="1" x14ac:dyDescent="0.15">
      <c r="B30" s="2">
        <v>23</v>
      </c>
      <c r="C30" s="3"/>
      <c r="D30" s="3" t="s">
        <v>4</v>
      </c>
      <c r="E30" s="4"/>
      <c r="F30" s="4"/>
      <c r="G30" s="5"/>
      <c r="H30" s="2"/>
      <c r="I30" s="24" t="s">
        <v>7</v>
      </c>
      <c r="J30" s="3"/>
      <c r="K30" s="100"/>
      <c r="L30" s="104"/>
      <c r="M30" s="104"/>
      <c r="N30" s="102" t="e">
        <f t="array" ref="N30">INDEX($T$8:$V$19,MATCH(L30&amp;M30,$T$8:$T$19&amp;$U$8:$U$19,0),3)</f>
        <v>#N/A</v>
      </c>
      <c r="O30" s="5"/>
      <c r="P30" s="5"/>
      <c r="Q30" s="7"/>
      <c r="R30" s="7"/>
      <c r="T30" s="1"/>
    </row>
    <row r="31" spans="2:22" ht="27" customHeight="1" x14ac:dyDescent="0.15">
      <c r="B31" s="2">
        <v>24</v>
      </c>
      <c r="C31" s="3"/>
      <c r="D31" s="3" t="s">
        <v>4</v>
      </c>
      <c r="E31" s="4"/>
      <c r="F31" s="4"/>
      <c r="G31" s="5"/>
      <c r="H31" s="2"/>
      <c r="I31" s="24" t="s">
        <v>7</v>
      </c>
      <c r="J31" s="3"/>
      <c r="K31" s="100"/>
      <c r="L31" s="104"/>
      <c r="M31" s="104"/>
      <c r="N31" s="102" t="e">
        <f t="array" ref="N31">INDEX($T$8:$V$19,MATCH(L31&amp;M31,$T$8:$T$19&amp;$U$8:$U$19,0),3)</f>
        <v>#N/A</v>
      </c>
      <c r="O31" s="5"/>
      <c r="P31" s="5"/>
      <c r="Q31" s="7"/>
      <c r="R31" s="7"/>
      <c r="T31" s="1"/>
    </row>
    <row r="32" spans="2:22" ht="27" customHeight="1" x14ac:dyDescent="0.15">
      <c r="B32" s="2">
        <v>25</v>
      </c>
      <c r="C32" s="3"/>
      <c r="D32" s="3" t="s">
        <v>4</v>
      </c>
      <c r="E32" s="4"/>
      <c r="F32" s="4"/>
      <c r="G32" s="5"/>
      <c r="H32" s="2"/>
      <c r="I32" s="24" t="s">
        <v>7</v>
      </c>
      <c r="J32" s="3"/>
      <c r="K32" s="100"/>
      <c r="L32" s="104"/>
      <c r="M32" s="104"/>
      <c r="N32" s="102" t="e">
        <f t="array" ref="N32">INDEX($T$8:$V$19,MATCH(L32&amp;M32,$T$8:$T$19&amp;$U$8:$U$19,0),3)</f>
        <v>#N/A</v>
      </c>
      <c r="O32" s="5"/>
      <c r="P32" s="5"/>
      <c r="Q32" s="7"/>
      <c r="R32" s="7"/>
      <c r="T32" s="1"/>
    </row>
    <row r="33" spans="2:20" ht="27" customHeight="1" x14ac:dyDescent="0.15">
      <c r="B33" s="2">
        <v>26</v>
      </c>
      <c r="C33" s="3"/>
      <c r="D33" s="3" t="s">
        <v>4</v>
      </c>
      <c r="E33" s="4"/>
      <c r="F33" s="4"/>
      <c r="G33" s="5"/>
      <c r="H33" s="2"/>
      <c r="I33" s="24" t="s">
        <v>7</v>
      </c>
      <c r="J33" s="3"/>
      <c r="K33" s="100"/>
      <c r="L33" s="104"/>
      <c r="M33" s="104"/>
      <c r="N33" s="102" t="e">
        <f t="array" ref="N33">INDEX($T$8:$V$19,MATCH(L33&amp;M33,$T$8:$T$19&amp;$U$8:$U$19,0),3)</f>
        <v>#N/A</v>
      </c>
      <c r="O33" s="5"/>
      <c r="P33" s="5"/>
      <c r="Q33" s="7"/>
      <c r="R33" s="7"/>
      <c r="T33" s="1"/>
    </row>
    <row r="34" spans="2:20" ht="27" customHeight="1" x14ac:dyDescent="0.15">
      <c r="B34" s="2">
        <v>27</v>
      </c>
      <c r="C34" s="3"/>
      <c r="D34" s="3" t="s">
        <v>4</v>
      </c>
      <c r="E34" s="4"/>
      <c r="F34" s="4"/>
      <c r="G34" s="5"/>
      <c r="H34" s="2"/>
      <c r="I34" s="24" t="s">
        <v>7</v>
      </c>
      <c r="J34" s="3"/>
      <c r="K34" s="100"/>
      <c r="L34" s="104"/>
      <c r="M34" s="104"/>
      <c r="N34" s="102" t="e">
        <f t="array" ref="N34">INDEX($T$8:$V$19,MATCH(L34&amp;M34,$T$8:$T$19&amp;$U$8:$U$19,0),3)</f>
        <v>#N/A</v>
      </c>
      <c r="O34" s="5"/>
      <c r="P34" s="5"/>
      <c r="Q34" s="7"/>
      <c r="R34" s="7"/>
      <c r="T34" s="1"/>
    </row>
    <row r="35" spans="2:20" ht="27" customHeight="1" x14ac:dyDescent="0.15">
      <c r="B35" s="2">
        <v>28</v>
      </c>
      <c r="C35" s="3"/>
      <c r="D35" s="3" t="s">
        <v>4</v>
      </c>
      <c r="E35" s="4"/>
      <c r="F35" s="4"/>
      <c r="G35" s="5"/>
      <c r="H35" s="2"/>
      <c r="I35" s="24" t="s">
        <v>7</v>
      </c>
      <c r="J35" s="3"/>
      <c r="K35" s="100"/>
      <c r="L35" s="104"/>
      <c r="M35" s="104"/>
      <c r="N35" s="102" t="e">
        <f t="array" ref="N35">INDEX($T$8:$V$19,MATCH(L35&amp;M35,$T$8:$T$19&amp;$U$8:$U$19,0),3)</f>
        <v>#N/A</v>
      </c>
      <c r="O35" s="5"/>
      <c r="P35" s="5"/>
      <c r="Q35" s="7"/>
      <c r="R35" s="7"/>
      <c r="T35" s="1"/>
    </row>
    <row r="36" spans="2:20" ht="27" customHeight="1" x14ac:dyDescent="0.15">
      <c r="B36" s="2">
        <v>29</v>
      </c>
      <c r="C36" s="3"/>
      <c r="D36" s="3" t="s">
        <v>4</v>
      </c>
      <c r="E36" s="4"/>
      <c r="F36" s="4"/>
      <c r="G36" s="5"/>
      <c r="H36" s="2"/>
      <c r="I36" s="24" t="s">
        <v>7</v>
      </c>
      <c r="J36" s="3"/>
      <c r="K36" s="100"/>
      <c r="L36" s="104"/>
      <c r="M36" s="104"/>
      <c r="N36" s="102" t="e">
        <f t="array" ref="N36">INDEX($T$8:$V$19,MATCH(L36&amp;M36,$T$8:$T$19&amp;$U$8:$U$19,0),3)</f>
        <v>#N/A</v>
      </c>
      <c r="O36" s="5"/>
      <c r="P36" s="5"/>
      <c r="Q36" s="7"/>
      <c r="R36" s="7"/>
      <c r="T36" s="1"/>
    </row>
    <row r="37" spans="2:20" ht="27" customHeight="1" x14ac:dyDescent="0.15">
      <c r="B37" s="2">
        <v>30</v>
      </c>
      <c r="C37" s="3"/>
      <c r="D37" s="3" t="s">
        <v>4</v>
      </c>
      <c r="E37" s="4"/>
      <c r="F37" s="4"/>
      <c r="G37" s="5"/>
      <c r="H37" s="2"/>
      <c r="I37" s="24" t="s">
        <v>7</v>
      </c>
      <c r="J37" s="3"/>
      <c r="K37" s="100"/>
      <c r="L37" s="104"/>
      <c r="M37" s="104"/>
      <c r="N37" s="102" t="e">
        <f t="array" ref="N37">INDEX($T$8:$V$19,MATCH(L37&amp;M37,$T$8:$T$19&amp;$U$8:$U$19,0),3)</f>
        <v>#N/A</v>
      </c>
      <c r="O37" s="5"/>
      <c r="P37" s="5"/>
      <c r="Q37" s="7"/>
      <c r="R37" s="7"/>
      <c r="T37" s="1"/>
    </row>
    <row r="38" spans="2:20" ht="27" customHeight="1" x14ac:dyDescent="0.15">
      <c r="B38" s="2">
        <v>31</v>
      </c>
      <c r="C38" s="3"/>
      <c r="D38" s="3" t="s">
        <v>4</v>
      </c>
      <c r="E38" s="4"/>
      <c r="F38" s="4"/>
      <c r="G38" s="5"/>
      <c r="H38" s="2"/>
      <c r="I38" s="24" t="s">
        <v>7</v>
      </c>
      <c r="J38" s="3"/>
      <c r="K38" s="100"/>
      <c r="L38" s="104"/>
      <c r="M38" s="104"/>
      <c r="N38" s="102" t="e">
        <f t="array" ref="N38">INDEX($T$8:$V$19,MATCH(L38&amp;M38,$T$8:$T$19&amp;$U$8:$U$19,0),3)</f>
        <v>#N/A</v>
      </c>
      <c r="O38" s="5"/>
      <c r="P38" s="5"/>
      <c r="Q38" s="7"/>
      <c r="R38" s="7"/>
      <c r="T38" s="1"/>
    </row>
    <row r="39" spans="2:20" ht="27" customHeight="1" x14ac:dyDescent="0.15">
      <c r="B39" s="2">
        <v>32</v>
      </c>
      <c r="C39" s="3"/>
      <c r="D39" s="3" t="s">
        <v>4</v>
      </c>
      <c r="E39" s="4"/>
      <c r="F39" s="4"/>
      <c r="G39" s="6"/>
      <c r="H39" s="2"/>
      <c r="I39" s="24" t="s">
        <v>7</v>
      </c>
      <c r="J39" s="3"/>
      <c r="K39" s="100"/>
      <c r="L39" s="104"/>
      <c r="M39" s="104"/>
      <c r="N39" s="102" t="e">
        <f t="array" ref="N39">INDEX($T$8:$V$19,MATCH(L39&amp;M39,$T$8:$T$19&amp;$U$8:$U$19,0),3)</f>
        <v>#N/A</v>
      </c>
      <c r="O39" s="5"/>
      <c r="P39" s="5"/>
      <c r="Q39" s="7"/>
      <c r="R39" s="7"/>
      <c r="T39" s="1"/>
    </row>
    <row r="40" spans="2:20" ht="27" customHeight="1" x14ac:dyDescent="0.15">
      <c r="B40" s="2">
        <v>33</v>
      </c>
      <c r="C40" s="3"/>
      <c r="D40" s="3" t="s">
        <v>4</v>
      </c>
      <c r="E40" s="4"/>
      <c r="F40" s="4"/>
      <c r="G40" s="5"/>
      <c r="H40" s="117"/>
      <c r="I40" s="24" t="s">
        <v>7</v>
      </c>
      <c r="J40" s="3"/>
      <c r="K40" s="100"/>
      <c r="L40" s="104"/>
      <c r="M40" s="104"/>
      <c r="N40" s="102" t="e">
        <f t="array" ref="N40">INDEX($T$8:$V$19,MATCH(L40&amp;M40,$T$8:$T$19&amp;$U$8:$U$19,0),3)</f>
        <v>#N/A</v>
      </c>
      <c r="O40" s="5"/>
      <c r="P40" s="5"/>
      <c r="Q40" s="7"/>
      <c r="R40" s="7"/>
      <c r="T40" s="1"/>
    </row>
    <row r="41" spans="2:20" ht="27" customHeight="1" x14ac:dyDescent="0.15">
      <c r="B41" s="2">
        <v>34</v>
      </c>
      <c r="C41" s="3"/>
      <c r="D41" s="3" t="s">
        <v>4</v>
      </c>
      <c r="E41" s="4"/>
      <c r="F41" s="4"/>
      <c r="G41" s="5"/>
      <c r="H41" s="2"/>
      <c r="I41" s="24" t="s">
        <v>7</v>
      </c>
      <c r="J41" s="3"/>
      <c r="K41" s="100"/>
      <c r="L41" s="104"/>
      <c r="M41" s="104"/>
      <c r="N41" s="102" t="e">
        <f t="array" ref="N41">INDEX($T$8:$V$19,MATCH(L41&amp;M41,$T$8:$T$19&amp;$U$8:$U$19,0),3)</f>
        <v>#N/A</v>
      </c>
      <c r="O41" s="5"/>
      <c r="P41" s="5"/>
      <c r="Q41" s="7"/>
      <c r="R41" s="7"/>
      <c r="T41" s="1"/>
    </row>
    <row r="42" spans="2:20" ht="27" customHeight="1" thickBot="1" x14ac:dyDescent="0.2">
      <c r="B42" s="8">
        <v>35</v>
      </c>
      <c r="C42" s="9"/>
      <c r="D42" s="9" t="s">
        <v>4</v>
      </c>
      <c r="E42" s="10"/>
      <c r="F42" s="10"/>
      <c r="G42" s="11"/>
      <c r="H42" s="8"/>
      <c r="I42" s="25" t="s">
        <v>7</v>
      </c>
      <c r="J42" s="9"/>
      <c r="K42" s="101"/>
      <c r="L42" s="105"/>
      <c r="M42" s="105"/>
      <c r="N42" s="103" t="e">
        <f t="array" ref="N42">INDEX($T$8:$V$19,MATCH(L42&amp;M42,$T$8:$T$19&amp;$U$8:$U$19,0),3)</f>
        <v>#N/A</v>
      </c>
      <c r="O42" s="11"/>
      <c r="P42" s="11"/>
      <c r="Q42" s="17"/>
      <c r="R42" s="17"/>
      <c r="T42" s="1"/>
    </row>
    <row r="43" spans="2:20" ht="27" customHeight="1" thickBot="1" x14ac:dyDescent="0.2">
      <c r="B43" s="134" t="s">
        <v>12</v>
      </c>
      <c r="C43" s="135"/>
      <c r="D43" s="135"/>
      <c r="E43" s="135"/>
      <c r="F43" s="135"/>
      <c r="G43" s="135"/>
      <c r="H43" s="135"/>
      <c r="I43" s="136"/>
      <c r="J43" s="97">
        <f>COUNTA(K8:K42)</f>
        <v>0</v>
      </c>
      <c r="K43" s="81">
        <f>SUM(K8:K42)</f>
        <v>0</v>
      </c>
      <c r="L43" s="116"/>
      <c r="M43" s="95">
        <f>COUNTA(M8:M42)</f>
        <v>0</v>
      </c>
      <c r="N43" s="96">
        <f>_xlfn.AGGREGATE(9,6,N8:N42)</f>
        <v>0</v>
      </c>
      <c r="O43" s="18"/>
      <c r="P43" s="115"/>
      <c r="Q43" s="19">
        <f>COUNTA(Q8:Q42)</f>
        <v>0</v>
      </c>
      <c r="R43" s="20">
        <f>COUNTA(R8:R42)</f>
        <v>0</v>
      </c>
      <c r="T43" s="1"/>
    </row>
    <row r="44" spans="2:20" ht="27" customHeight="1" x14ac:dyDescent="0.15">
      <c r="B44" s="151" t="s">
        <v>99</v>
      </c>
      <c r="C44" s="125"/>
      <c r="D44" s="125" t="s">
        <v>102</v>
      </c>
      <c r="E44" s="125"/>
      <c r="F44" s="125"/>
      <c r="G44" s="125"/>
      <c r="H44" s="125"/>
      <c r="I44" s="125"/>
      <c r="J44" s="125"/>
      <c r="K44" s="125"/>
      <c r="L44" s="126"/>
      <c r="M44" s="119">
        <f>K43+N43</f>
        <v>0</v>
      </c>
      <c r="N44" s="120" t="s">
        <v>97</v>
      </c>
      <c r="O44" s="145" t="s">
        <v>101</v>
      </c>
      <c r="P44" s="146"/>
      <c r="Q44" s="146"/>
      <c r="R44" s="147"/>
    </row>
    <row r="45" spans="2:20" ht="26.25" customHeight="1" thickBot="1" x14ac:dyDescent="0.2">
      <c r="B45" s="152"/>
      <c r="C45" s="127"/>
      <c r="D45" s="127" t="s">
        <v>98</v>
      </c>
      <c r="E45" s="127"/>
      <c r="F45" s="127"/>
      <c r="G45" s="127"/>
      <c r="H45" s="127"/>
      <c r="I45" s="127"/>
      <c r="J45" s="127"/>
      <c r="K45" s="127"/>
      <c r="L45" s="128"/>
      <c r="M45" s="121"/>
      <c r="N45" s="118" t="s">
        <v>97</v>
      </c>
      <c r="O45" s="148" t="s">
        <v>100</v>
      </c>
      <c r="P45" s="149"/>
      <c r="Q45" s="149"/>
      <c r="R45" s="150"/>
    </row>
    <row r="69" spans="2:2" x14ac:dyDescent="0.15">
      <c r="B69" s="1" t="s">
        <v>107</v>
      </c>
    </row>
  </sheetData>
  <mergeCells count="27">
    <mergeCell ref="L2:O2"/>
    <mergeCell ref="P4:R4"/>
    <mergeCell ref="Q2:R2"/>
    <mergeCell ref="T21:V21"/>
    <mergeCell ref="U26:V26"/>
    <mergeCell ref="Q6:R6"/>
    <mergeCell ref="O6:O7"/>
    <mergeCell ref="P6:P7"/>
    <mergeCell ref="L6:N6"/>
    <mergeCell ref="U22:V22"/>
    <mergeCell ref="U23:V23"/>
    <mergeCell ref="D44:L44"/>
    <mergeCell ref="D45:L45"/>
    <mergeCell ref="S4:T4"/>
    <mergeCell ref="U24:V24"/>
    <mergeCell ref="U25:V25"/>
    <mergeCell ref="L4:O4"/>
    <mergeCell ref="B43:I43"/>
    <mergeCell ref="D6:G7"/>
    <mergeCell ref="B6:B7"/>
    <mergeCell ref="C6:C7"/>
    <mergeCell ref="H6:K6"/>
    <mergeCell ref="B4:C4"/>
    <mergeCell ref="D4:J4"/>
    <mergeCell ref="O44:R44"/>
    <mergeCell ref="O45:R45"/>
    <mergeCell ref="B44:C45"/>
  </mergeCells>
  <phoneticPr fontId="1"/>
  <dataValidations count="5">
    <dataValidation type="list" allowBlank="1" showInputMessage="1" showErrorMessage="1" sqref="P8:P42" xr:uid="{12BF5F48-C7ED-4A24-B154-B205DC97E36C}">
      <formula1>"宮崎カーフェリー,八興運輸(RORO船),川崎近海汽船(RORO船),マルエーフェリー(RORO船),JR貨物,"</formula1>
    </dataValidation>
    <dataValidation type="list" allowBlank="1" showInputMessage="1" showErrorMessage="1" sqref="Q8:R42" xr:uid="{00331408-01DD-4392-A669-F60CE56A6367}">
      <formula1>"○"</formula1>
    </dataValidation>
    <dataValidation type="list" allowBlank="1" showInputMessage="1" showErrorMessage="1" sqref="L8:L42" xr:uid="{868B4CC0-3179-4C70-A454-F7A88621DD95}">
      <formula1>"普通,大型Ⅰ,大型Ⅱ"</formula1>
    </dataValidation>
    <dataValidation type="list" allowBlank="1" showInputMessage="1" showErrorMessage="1" sqref="M8:M42" xr:uid="{9E0DC3D0-61D6-40F9-8ABE-9BAE26689AA1}">
      <formula1>$T$22:$T$26</formula1>
    </dataValidation>
    <dataValidation type="list" allowBlank="1" showInputMessage="1" showErrorMessage="1" sqref="O8:O42" xr:uid="{A8F616B3-F0F4-4681-9C0C-DAAB55F307E3}">
      <formula1>"細島港,宮崎港,油津港,延岡駅(JR貨物),延岡南駅(JR貨物),佐土原駅(JR貨物),都城駅(JR貨物),"</formula1>
    </dataValidation>
  </dataValidations>
  <printOptions horizontalCentered="1"/>
  <pageMargins left="0.70866141732283472" right="0.70866141732283472" top="0.78740157480314965" bottom="0.74803149606299213" header="0.31496062992125984" footer="0.31496062992125984"/>
  <pageSetup paperSize="9" scale="56" orientation="portrait" r:id="rId1"/>
  <ignoredErrors>
    <ignoredError sqref="N1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6D7F-5473-49CC-9B11-AA0B5A43B76B}">
  <sheetPr>
    <pageSetUpPr fitToPage="1"/>
  </sheetPr>
  <dimension ref="B1:AA70"/>
  <sheetViews>
    <sheetView view="pageBreakPreview" zoomScale="90" zoomScaleNormal="90" zoomScaleSheetLayoutView="90" workbookViewId="0">
      <selection activeCell="L13" sqref="L13"/>
    </sheetView>
  </sheetViews>
  <sheetFormatPr defaultColWidth="9" defaultRowHeight="14.25" x14ac:dyDescent="0.15"/>
  <cols>
    <col min="1" max="1" width="3.875" style="1" customWidth="1"/>
    <col min="2" max="2" width="5.875" style="1" customWidth="1"/>
    <col min="3" max="3" width="9.875" style="1" customWidth="1"/>
    <col min="4" max="4" width="7" style="1" customWidth="1"/>
    <col min="5" max="5" width="6.625" style="1" customWidth="1"/>
    <col min="6" max="6" width="5.625" style="1" customWidth="1"/>
    <col min="7" max="7" width="6.875" style="1" customWidth="1"/>
    <col min="8" max="8" width="10.625" style="1" customWidth="1"/>
    <col min="9" max="9" width="3.25" style="1" customWidth="1"/>
    <col min="10" max="10" width="10.625" style="1" customWidth="1"/>
    <col min="11" max="11" width="10.75" style="98" customWidth="1"/>
    <col min="12" max="12" width="13.5" style="12" customWidth="1"/>
    <col min="13" max="13" width="10.5" style="12" customWidth="1"/>
    <col min="14" max="14" width="8.625" style="12" customWidth="1"/>
    <col min="15" max="15" width="12.75" style="12" customWidth="1"/>
    <col min="16" max="16" width="14.125" style="12" customWidth="1"/>
    <col min="17" max="17" width="9.375" style="12" customWidth="1"/>
    <col min="18" max="18" width="8.75" style="1" customWidth="1"/>
    <col min="19" max="19" width="8" style="1" customWidth="1"/>
    <col min="20" max="20" width="10.125" style="12" customWidth="1"/>
    <col min="21" max="21" width="9" style="1"/>
    <col min="22" max="22" width="10.5" style="1" customWidth="1"/>
    <col min="23" max="23" width="11.25" style="1" customWidth="1"/>
    <col min="24" max="29" width="9" style="1"/>
    <col min="30" max="30" width="13.375" style="1" customWidth="1"/>
    <col min="31" max="31" width="10.25" style="1" customWidth="1"/>
    <col min="32" max="16384" width="9" style="1"/>
  </cols>
  <sheetData>
    <row r="1" spans="2:27" ht="7.5" customHeight="1" x14ac:dyDescent="0.15"/>
    <row r="2" spans="2:27" ht="26.25" customHeight="1" x14ac:dyDescent="0.15">
      <c r="B2" s="1" t="s">
        <v>26</v>
      </c>
      <c r="L2" s="153" t="s">
        <v>95</v>
      </c>
      <c r="M2" s="153"/>
      <c r="N2" s="153"/>
      <c r="O2" s="153"/>
      <c r="P2" s="1"/>
      <c r="Q2" s="129" t="s">
        <v>1</v>
      </c>
      <c r="R2" s="129"/>
      <c r="T2" s="1"/>
    </row>
    <row r="3" spans="2:27" ht="7.5" customHeight="1" x14ac:dyDescent="0.15">
      <c r="J3" s="21"/>
    </row>
    <row r="4" spans="2:27" ht="31.5" customHeight="1" x14ac:dyDescent="0.15">
      <c r="B4" s="129" t="s">
        <v>2</v>
      </c>
      <c r="C4" s="129"/>
      <c r="D4" s="144"/>
      <c r="E4" s="144"/>
      <c r="F4" s="144"/>
      <c r="G4" s="144"/>
      <c r="H4" s="144"/>
      <c r="I4" s="144"/>
      <c r="J4" s="144"/>
      <c r="L4" s="132" t="s">
        <v>96</v>
      </c>
      <c r="M4" s="132"/>
      <c r="N4" s="132"/>
      <c r="O4" s="133"/>
      <c r="P4" s="130" t="s">
        <v>90</v>
      </c>
      <c r="Q4" s="154"/>
      <c r="R4" s="155"/>
      <c r="S4" s="129"/>
      <c r="T4" s="129"/>
    </row>
    <row r="5" spans="2:27" ht="6" customHeight="1" x14ac:dyDescent="0.15"/>
    <row r="6" spans="2:27" ht="26.45" customHeight="1" thickBot="1" x14ac:dyDescent="0.2">
      <c r="B6" s="137" t="s">
        <v>0</v>
      </c>
      <c r="C6" s="139" t="s">
        <v>24</v>
      </c>
      <c r="D6" s="137" t="s">
        <v>3</v>
      </c>
      <c r="E6" s="138"/>
      <c r="F6" s="138"/>
      <c r="G6" s="138"/>
      <c r="H6" s="141" t="s">
        <v>92</v>
      </c>
      <c r="I6" s="142"/>
      <c r="J6" s="142"/>
      <c r="K6" s="143"/>
      <c r="L6" s="165" t="s">
        <v>87</v>
      </c>
      <c r="M6" s="166"/>
      <c r="N6" s="167"/>
      <c r="O6" s="161" t="s">
        <v>8</v>
      </c>
      <c r="P6" s="163" t="s">
        <v>9</v>
      </c>
      <c r="Q6" s="137" t="s">
        <v>20</v>
      </c>
      <c r="R6" s="137"/>
      <c r="T6" s="1"/>
    </row>
    <row r="7" spans="2:27" ht="35.25" customHeight="1" x14ac:dyDescent="0.15">
      <c r="B7" s="138"/>
      <c r="C7" s="140"/>
      <c r="D7" s="138"/>
      <c r="E7" s="138"/>
      <c r="F7" s="138"/>
      <c r="G7" s="138"/>
      <c r="H7" s="22" t="s">
        <v>5</v>
      </c>
      <c r="I7" s="22" t="s">
        <v>7</v>
      </c>
      <c r="J7" s="23" t="s">
        <v>6</v>
      </c>
      <c r="K7" s="99" t="s">
        <v>88</v>
      </c>
      <c r="L7" s="102" t="s">
        <v>78</v>
      </c>
      <c r="M7" s="102" t="s">
        <v>94</v>
      </c>
      <c r="N7" s="103" t="s">
        <v>89</v>
      </c>
      <c r="O7" s="162"/>
      <c r="P7" s="164"/>
      <c r="Q7" s="15" t="s">
        <v>21</v>
      </c>
      <c r="R7" s="15" t="s">
        <v>93</v>
      </c>
      <c r="T7" s="85" t="s">
        <v>58</v>
      </c>
      <c r="U7" s="86" t="s">
        <v>82</v>
      </c>
      <c r="V7" s="87" t="s">
        <v>77</v>
      </c>
    </row>
    <row r="8" spans="2:27" ht="27" customHeight="1" x14ac:dyDescent="0.15">
      <c r="B8" s="2">
        <v>1</v>
      </c>
      <c r="C8" s="122">
        <v>45139</v>
      </c>
      <c r="D8" s="3" t="s">
        <v>4</v>
      </c>
      <c r="E8" s="4">
        <v>100</v>
      </c>
      <c r="F8" s="4" t="s">
        <v>103</v>
      </c>
      <c r="G8" s="5">
        <v>2020</v>
      </c>
      <c r="H8" s="2" t="s">
        <v>16</v>
      </c>
      <c r="I8" s="24" t="s">
        <v>19</v>
      </c>
      <c r="J8" s="3" t="s">
        <v>17</v>
      </c>
      <c r="K8" s="100">
        <v>1670</v>
      </c>
      <c r="L8" s="104"/>
      <c r="M8" s="104"/>
      <c r="N8" s="102" t="e">
        <f t="array" ref="N8">INDEX($T$8:$V$19,MATCH(L8&amp;M8,$T$8:$T$19&amp;$U$8:$U$19,0),3)</f>
        <v>#N/A</v>
      </c>
      <c r="O8" s="5" t="s">
        <v>13</v>
      </c>
      <c r="P8" s="5" t="s">
        <v>109</v>
      </c>
      <c r="Q8" s="7" t="s">
        <v>22</v>
      </c>
      <c r="R8" s="7" t="s">
        <v>22</v>
      </c>
      <c r="S8" s="12"/>
      <c r="T8" s="88" t="s">
        <v>27</v>
      </c>
      <c r="U8" s="7" t="s">
        <v>30</v>
      </c>
      <c r="V8" s="89">
        <v>130</v>
      </c>
      <c r="W8" s="12"/>
      <c r="X8" s="12"/>
      <c r="Y8" s="12"/>
      <c r="Z8" s="12"/>
      <c r="AA8" s="12"/>
    </row>
    <row r="9" spans="2:27" ht="27" customHeight="1" x14ac:dyDescent="0.15">
      <c r="B9" s="2">
        <v>2</v>
      </c>
      <c r="C9" s="122">
        <v>45139</v>
      </c>
      <c r="D9" s="3" t="s">
        <v>4</v>
      </c>
      <c r="E9" s="4">
        <v>100</v>
      </c>
      <c r="F9" s="4" t="s">
        <v>104</v>
      </c>
      <c r="G9" s="5">
        <v>2020</v>
      </c>
      <c r="H9" s="2" t="s">
        <v>18</v>
      </c>
      <c r="I9" s="24" t="s">
        <v>19</v>
      </c>
      <c r="J9" s="3" t="s">
        <v>18</v>
      </c>
      <c r="K9" s="100"/>
      <c r="L9" s="104" t="s">
        <v>105</v>
      </c>
      <c r="M9" s="104" t="s">
        <v>30</v>
      </c>
      <c r="N9" s="102">
        <f t="array" ref="N9">INDEX($T$8:$V$19,MATCH(L9&amp;M9,$T$8:$T$19&amp;$U$8:$U$19,0),3)</f>
        <v>220</v>
      </c>
      <c r="O9" s="5" t="s">
        <v>13</v>
      </c>
      <c r="P9" s="5" t="s">
        <v>10</v>
      </c>
      <c r="Q9" s="7" t="s">
        <v>22</v>
      </c>
      <c r="R9" s="7"/>
      <c r="S9" s="12"/>
      <c r="T9" s="90" t="s">
        <v>28</v>
      </c>
      <c r="U9" s="7" t="s">
        <v>30</v>
      </c>
      <c r="V9" s="91">
        <v>220</v>
      </c>
      <c r="W9" s="83"/>
      <c r="X9" s="82"/>
      <c r="Y9" s="82"/>
      <c r="Z9" s="82"/>
      <c r="AA9" s="82"/>
    </row>
    <row r="10" spans="2:27" ht="27" customHeight="1" thickBot="1" x14ac:dyDescent="0.2">
      <c r="B10" s="2">
        <v>3</v>
      </c>
      <c r="C10" s="122">
        <v>45140</v>
      </c>
      <c r="D10" s="3" t="s">
        <v>4</v>
      </c>
      <c r="E10" s="4">
        <v>100</v>
      </c>
      <c r="F10" s="4" t="s">
        <v>103</v>
      </c>
      <c r="G10" s="5">
        <v>4040</v>
      </c>
      <c r="H10" s="2" t="s">
        <v>14</v>
      </c>
      <c r="I10" s="24" t="s">
        <v>19</v>
      </c>
      <c r="J10" s="3" t="s">
        <v>15</v>
      </c>
      <c r="K10" s="100">
        <v>2920</v>
      </c>
      <c r="L10" s="104"/>
      <c r="M10" s="104"/>
      <c r="N10" s="102" t="e">
        <f t="array" ref="N10">INDEX($T$8:$V$19,MATCH(L10&amp;M10,$T$8:$T$19&amp;$U$8:$U$19,0),3)</f>
        <v>#N/A</v>
      </c>
      <c r="O10" s="5" t="s">
        <v>23</v>
      </c>
      <c r="P10" s="5" t="s">
        <v>11</v>
      </c>
      <c r="Q10" s="7" t="s">
        <v>22</v>
      </c>
      <c r="R10" s="7" t="s">
        <v>22</v>
      </c>
      <c r="S10" s="12"/>
      <c r="T10" s="92" t="s">
        <v>29</v>
      </c>
      <c r="U10" s="93" t="s">
        <v>30</v>
      </c>
      <c r="V10" s="109">
        <v>500</v>
      </c>
      <c r="W10" s="83"/>
      <c r="X10" s="82"/>
      <c r="Y10" s="82"/>
      <c r="Z10" s="82"/>
      <c r="AA10" s="82"/>
    </row>
    <row r="11" spans="2:27" ht="27" customHeight="1" x14ac:dyDescent="0.15">
      <c r="B11" s="2">
        <v>4</v>
      </c>
      <c r="C11" s="122">
        <v>45140</v>
      </c>
      <c r="D11" s="3" t="s">
        <v>4</v>
      </c>
      <c r="E11" s="4">
        <v>100</v>
      </c>
      <c r="F11" s="4" t="s">
        <v>103</v>
      </c>
      <c r="G11" s="5">
        <v>4040</v>
      </c>
      <c r="H11" s="2" t="s">
        <v>106</v>
      </c>
      <c r="I11" s="24" t="s">
        <v>7</v>
      </c>
      <c r="J11" s="3" t="s">
        <v>106</v>
      </c>
      <c r="K11" s="100"/>
      <c r="L11" s="104" t="s">
        <v>105</v>
      </c>
      <c r="M11" s="104" t="s">
        <v>83</v>
      </c>
      <c r="N11" s="102">
        <v>250</v>
      </c>
      <c r="O11" s="5" t="s">
        <v>23</v>
      </c>
      <c r="P11" s="5" t="s">
        <v>11</v>
      </c>
      <c r="Q11" s="7" t="s">
        <v>22</v>
      </c>
      <c r="R11" s="7"/>
      <c r="S11" s="12"/>
      <c r="T11" s="85" t="s">
        <v>27</v>
      </c>
      <c r="U11" s="112" t="s">
        <v>31</v>
      </c>
      <c r="V11" s="113">
        <v>130</v>
      </c>
      <c r="W11" s="83"/>
      <c r="X11" s="82"/>
      <c r="Y11" s="82"/>
      <c r="Z11" s="82"/>
      <c r="AA11" s="82"/>
    </row>
    <row r="12" spans="2:27" ht="27" customHeight="1" x14ac:dyDescent="0.15">
      <c r="B12" s="2">
        <v>5</v>
      </c>
      <c r="C12" s="122"/>
      <c r="D12" s="3" t="s">
        <v>4</v>
      </c>
      <c r="E12" s="4"/>
      <c r="F12" s="4"/>
      <c r="G12" s="5"/>
      <c r="H12" s="2"/>
      <c r="I12" s="24" t="s">
        <v>7</v>
      </c>
      <c r="J12" s="13"/>
      <c r="K12" s="100"/>
      <c r="L12" s="104"/>
      <c r="M12" s="104"/>
      <c r="N12" s="102" t="e">
        <f t="array" ref="N12">INDEX($T$8:$V$19,MATCH(L12&amp;M12,$T$8:$T$19&amp;$U$8:$U$19,0),3)</f>
        <v>#N/A</v>
      </c>
      <c r="O12" s="5"/>
      <c r="P12" s="5"/>
      <c r="Q12" s="7"/>
      <c r="R12" s="7"/>
      <c r="S12" s="12"/>
      <c r="T12" s="90" t="s">
        <v>28</v>
      </c>
      <c r="U12" s="84" t="s">
        <v>31</v>
      </c>
      <c r="V12" s="89">
        <v>210</v>
      </c>
    </row>
    <row r="13" spans="2:27" ht="27" customHeight="1" thickBot="1" x14ac:dyDescent="0.2">
      <c r="B13" s="2">
        <v>6</v>
      </c>
      <c r="C13" s="122"/>
      <c r="D13" s="3" t="s">
        <v>4</v>
      </c>
      <c r="E13" s="4"/>
      <c r="F13" s="4"/>
      <c r="G13" s="5"/>
      <c r="H13" s="2"/>
      <c r="I13" s="24" t="s">
        <v>7</v>
      </c>
      <c r="J13" s="13"/>
      <c r="K13" s="100"/>
      <c r="L13" s="104"/>
      <c r="M13" s="104"/>
      <c r="N13" s="102" t="e">
        <f t="array" ref="N13">INDEX($T$8:$V$19,MATCH(L13&amp;M13,$T$8:$T$19&amp;$U$8:$U$19,0),3)</f>
        <v>#N/A</v>
      </c>
      <c r="O13" s="5"/>
      <c r="P13" s="5"/>
      <c r="Q13" s="7"/>
      <c r="R13" s="7"/>
      <c r="S13" s="12"/>
      <c r="T13" s="92" t="s">
        <v>29</v>
      </c>
      <c r="U13" s="114" t="s">
        <v>31</v>
      </c>
      <c r="V13" s="94">
        <v>470</v>
      </c>
    </row>
    <row r="14" spans="2:27" ht="27" customHeight="1" x14ac:dyDescent="0.15">
      <c r="B14" s="2">
        <v>7</v>
      </c>
      <c r="C14" s="122"/>
      <c r="D14" s="3" t="s">
        <v>4</v>
      </c>
      <c r="E14" s="4"/>
      <c r="F14" s="4"/>
      <c r="G14" s="5"/>
      <c r="H14" s="2"/>
      <c r="I14" s="24" t="s">
        <v>7</v>
      </c>
      <c r="J14" s="13"/>
      <c r="K14" s="100"/>
      <c r="L14" s="104"/>
      <c r="M14" s="104"/>
      <c r="N14" s="102" t="e">
        <f t="array" ref="N14">INDEX($T$8:$V$19,MATCH(L14&amp;M14,$T$8:$T$19&amp;$U$8:$U$19,0),3)</f>
        <v>#N/A</v>
      </c>
      <c r="O14" s="5"/>
      <c r="P14" s="5"/>
      <c r="Q14" s="7"/>
      <c r="R14" s="7"/>
      <c r="S14" s="12"/>
      <c r="T14" s="85" t="s">
        <v>27</v>
      </c>
      <c r="U14" s="86" t="s">
        <v>32</v>
      </c>
      <c r="V14" s="87">
        <v>120</v>
      </c>
    </row>
    <row r="15" spans="2:27" ht="27" customHeight="1" x14ac:dyDescent="0.15">
      <c r="B15" s="2">
        <v>8</v>
      </c>
      <c r="C15" s="122"/>
      <c r="D15" s="3" t="s">
        <v>4</v>
      </c>
      <c r="E15" s="4"/>
      <c r="F15" s="4"/>
      <c r="G15" s="5"/>
      <c r="H15" s="2"/>
      <c r="I15" s="24" t="s">
        <v>7</v>
      </c>
      <c r="J15" s="13"/>
      <c r="K15" s="100"/>
      <c r="L15" s="104"/>
      <c r="M15" s="104"/>
      <c r="N15" s="102" t="e">
        <f t="array" ref="N15">INDEX($T$8:$V$19,MATCH(L15&amp;M15,$T$8:$T$19&amp;$U$8:$U$19,0),3)</f>
        <v>#N/A</v>
      </c>
      <c r="O15" s="5"/>
      <c r="P15" s="5"/>
      <c r="Q15" s="7"/>
      <c r="R15" s="7"/>
      <c r="S15" s="12"/>
      <c r="T15" s="90" t="s">
        <v>28</v>
      </c>
      <c r="U15" s="7" t="s">
        <v>32</v>
      </c>
      <c r="V15" s="89">
        <v>200</v>
      </c>
    </row>
    <row r="16" spans="2:27" ht="27" customHeight="1" thickBot="1" x14ac:dyDescent="0.2">
      <c r="B16" s="2">
        <v>9</v>
      </c>
      <c r="C16" s="122"/>
      <c r="D16" s="3" t="s">
        <v>4</v>
      </c>
      <c r="E16" s="4"/>
      <c r="F16" s="4"/>
      <c r="G16" s="5"/>
      <c r="H16" s="2"/>
      <c r="I16" s="24" t="s">
        <v>7</v>
      </c>
      <c r="J16" s="13"/>
      <c r="K16" s="100"/>
      <c r="L16" s="104"/>
      <c r="M16" s="104"/>
      <c r="N16" s="102" t="e">
        <f t="array" ref="N16">INDEX($T$8:$V$19,MATCH(L16&amp;M16,$T$8:$T$19&amp;$U$8:$U$19,0),3)</f>
        <v>#N/A</v>
      </c>
      <c r="O16" s="5"/>
      <c r="P16" s="5"/>
      <c r="Q16" s="7"/>
      <c r="R16" s="7"/>
      <c r="S16" s="12"/>
      <c r="T16" s="92" t="s">
        <v>29</v>
      </c>
      <c r="U16" s="93" t="s">
        <v>32</v>
      </c>
      <c r="V16" s="94">
        <v>450</v>
      </c>
    </row>
    <row r="17" spans="2:22" ht="27" customHeight="1" x14ac:dyDescent="0.15">
      <c r="B17" s="2">
        <v>10</v>
      </c>
      <c r="C17" s="122"/>
      <c r="D17" s="3" t="s">
        <v>4</v>
      </c>
      <c r="E17" s="4"/>
      <c r="F17" s="4"/>
      <c r="G17" s="5"/>
      <c r="H17" s="2"/>
      <c r="I17" s="24" t="s">
        <v>7</v>
      </c>
      <c r="J17" s="13"/>
      <c r="K17" s="100"/>
      <c r="L17" s="104"/>
      <c r="M17" s="104"/>
      <c r="N17" s="102" t="e">
        <f t="array" ref="N17">INDEX($T$8:$V$19,MATCH(L17&amp;M17,$T$8:$T$19&amp;$U$8:$U$19,0),3)</f>
        <v>#N/A</v>
      </c>
      <c r="O17" s="5"/>
      <c r="P17" s="5"/>
      <c r="Q17" s="7"/>
      <c r="R17" s="7"/>
      <c r="S17" s="12"/>
      <c r="T17" s="108" t="s">
        <v>27</v>
      </c>
      <c r="U17" s="110" t="s">
        <v>33</v>
      </c>
      <c r="V17" s="111">
        <v>120</v>
      </c>
    </row>
    <row r="18" spans="2:22" ht="27" customHeight="1" x14ac:dyDescent="0.15">
      <c r="B18" s="2">
        <v>11</v>
      </c>
      <c r="C18" s="122"/>
      <c r="D18" s="3" t="s">
        <v>4</v>
      </c>
      <c r="E18" s="4"/>
      <c r="F18" s="4"/>
      <c r="G18" s="5"/>
      <c r="H18" s="2"/>
      <c r="I18" s="24" t="s">
        <v>7</v>
      </c>
      <c r="J18" s="13"/>
      <c r="K18" s="100"/>
      <c r="L18" s="104"/>
      <c r="M18" s="104"/>
      <c r="N18" s="102" t="e">
        <f t="array" ref="N18">INDEX($T$8:$V$19,MATCH(L18&amp;M18,$T$8:$T$19&amp;$U$8:$U$19,0),3)</f>
        <v>#N/A</v>
      </c>
      <c r="O18" s="5"/>
      <c r="P18" s="5"/>
      <c r="Q18" s="7"/>
      <c r="R18" s="7"/>
      <c r="S18" s="12"/>
      <c r="T18" s="90" t="s">
        <v>28</v>
      </c>
      <c r="U18" s="7" t="s">
        <v>33</v>
      </c>
      <c r="V18" s="89">
        <v>200</v>
      </c>
    </row>
    <row r="19" spans="2:22" ht="27" customHeight="1" thickBot="1" x14ac:dyDescent="0.2">
      <c r="B19" s="2">
        <v>12</v>
      </c>
      <c r="C19" s="122"/>
      <c r="D19" s="3" t="s">
        <v>4</v>
      </c>
      <c r="E19" s="4"/>
      <c r="F19" s="4"/>
      <c r="G19" s="5"/>
      <c r="H19" s="2"/>
      <c r="I19" s="24" t="s">
        <v>7</v>
      </c>
      <c r="J19" s="13"/>
      <c r="K19" s="100"/>
      <c r="L19" s="104"/>
      <c r="M19" s="104"/>
      <c r="N19" s="102" t="e">
        <f t="array" ref="N19">INDEX($T$8:$V$19,MATCH(L19&amp;M19,$T$8:$T$19&amp;$U$8:$U$19,0),3)</f>
        <v>#N/A</v>
      </c>
      <c r="O19" s="5"/>
      <c r="P19" s="5"/>
      <c r="Q19" s="7"/>
      <c r="R19" s="7"/>
      <c r="S19" s="12"/>
      <c r="T19" s="92" t="s">
        <v>29</v>
      </c>
      <c r="U19" s="93" t="s">
        <v>33</v>
      </c>
      <c r="V19" s="94">
        <v>440</v>
      </c>
    </row>
    <row r="20" spans="2:22" ht="27" customHeight="1" thickBot="1" x14ac:dyDescent="0.2">
      <c r="B20" s="2">
        <v>13</v>
      </c>
      <c r="C20" s="122"/>
      <c r="D20" s="3" t="s">
        <v>4</v>
      </c>
      <c r="E20" s="4"/>
      <c r="F20" s="4"/>
      <c r="G20" s="6"/>
      <c r="H20" s="2"/>
      <c r="I20" s="24" t="s">
        <v>7</v>
      </c>
      <c r="J20" s="13"/>
      <c r="K20" s="100"/>
      <c r="L20" s="104"/>
      <c r="M20" s="104"/>
      <c r="N20" s="102" t="e">
        <f t="array" ref="N20">INDEX($T$8:$V$19,MATCH(L20&amp;M20,$T$8:$T$19&amp;$U$8:$U$19,0),3)</f>
        <v>#N/A</v>
      </c>
      <c r="O20" s="5"/>
      <c r="P20" s="5"/>
      <c r="Q20" s="7"/>
      <c r="R20" s="7"/>
      <c r="T20" s="1"/>
    </row>
    <row r="21" spans="2:22" ht="27" customHeight="1" x14ac:dyDescent="0.15">
      <c r="B21" s="2">
        <v>14</v>
      </c>
      <c r="C21" s="122"/>
      <c r="D21" s="3" t="s">
        <v>4</v>
      </c>
      <c r="E21" s="4"/>
      <c r="F21" s="4"/>
      <c r="G21" s="5"/>
      <c r="H21" s="2"/>
      <c r="I21" s="24" t="s">
        <v>7</v>
      </c>
      <c r="J21" s="13"/>
      <c r="K21" s="100"/>
      <c r="L21" s="104"/>
      <c r="M21" s="104"/>
      <c r="N21" s="102" t="e">
        <f t="array" ref="N21">INDEX($T$8:$V$19,MATCH(L21&amp;M21,$T$8:$T$19&amp;$U$8:$U$19,0),3)</f>
        <v>#N/A</v>
      </c>
      <c r="O21" s="5"/>
      <c r="P21" s="5"/>
      <c r="Q21" s="7"/>
      <c r="R21" s="7"/>
      <c r="T21" s="156" t="s">
        <v>84</v>
      </c>
      <c r="U21" s="157"/>
      <c r="V21" s="158"/>
    </row>
    <row r="22" spans="2:22" ht="27" customHeight="1" x14ac:dyDescent="0.15">
      <c r="B22" s="2">
        <v>15</v>
      </c>
      <c r="C22" s="122"/>
      <c r="D22" s="3" t="s">
        <v>4</v>
      </c>
      <c r="E22" s="4"/>
      <c r="F22" s="4"/>
      <c r="G22" s="5"/>
      <c r="H22" s="2"/>
      <c r="I22" s="24" t="s">
        <v>7</v>
      </c>
      <c r="J22" s="13"/>
      <c r="K22" s="100"/>
      <c r="L22" s="104"/>
      <c r="M22" s="104"/>
      <c r="N22" s="102" t="e">
        <f t="array" ref="N22">INDEX($T$8:$V$19,MATCH(L22&amp;M22,$T$8:$T$19&amp;$U$8:$U$19,0),3)</f>
        <v>#N/A</v>
      </c>
      <c r="O22" s="5"/>
      <c r="P22" s="5"/>
      <c r="Q22" s="7"/>
      <c r="R22" s="7"/>
      <c r="T22" s="88" t="s">
        <v>30</v>
      </c>
      <c r="U22" s="130" t="s">
        <v>85</v>
      </c>
      <c r="V22" s="131"/>
    </row>
    <row r="23" spans="2:22" ht="27" customHeight="1" x14ac:dyDescent="0.15">
      <c r="B23" s="2">
        <v>16</v>
      </c>
      <c r="C23" s="122"/>
      <c r="D23" s="3" t="s">
        <v>4</v>
      </c>
      <c r="E23" s="4"/>
      <c r="F23" s="4"/>
      <c r="G23" s="5"/>
      <c r="H23" s="2"/>
      <c r="I23" s="24" t="s">
        <v>7</v>
      </c>
      <c r="J23" s="13"/>
      <c r="K23" s="100"/>
      <c r="L23" s="104"/>
      <c r="M23" s="104"/>
      <c r="N23" s="102" t="e">
        <f t="array" ref="N23">INDEX($T$8:$V$19,MATCH(L23&amp;M23,$T$8:$T$19&amp;$U$8:$U$19,0),3)</f>
        <v>#N/A</v>
      </c>
      <c r="O23" s="5"/>
      <c r="P23" s="5"/>
      <c r="Q23" s="7"/>
      <c r="R23" s="7"/>
      <c r="T23" s="88" t="s">
        <v>31</v>
      </c>
      <c r="U23" s="130" t="s">
        <v>85</v>
      </c>
      <c r="V23" s="131"/>
    </row>
    <row r="24" spans="2:22" ht="27" customHeight="1" x14ac:dyDescent="0.15">
      <c r="B24" s="2">
        <v>17</v>
      </c>
      <c r="C24" s="122"/>
      <c r="D24" s="3" t="s">
        <v>4</v>
      </c>
      <c r="E24" s="4"/>
      <c r="F24" s="4"/>
      <c r="G24" s="5"/>
      <c r="H24" s="2"/>
      <c r="I24" s="24" t="s">
        <v>7</v>
      </c>
      <c r="J24" s="13"/>
      <c r="K24" s="100"/>
      <c r="L24" s="104"/>
      <c r="M24" s="104"/>
      <c r="N24" s="102" t="e">
        <f t="array" ref="N24">INDEX($T$8:$V$19,MATCH(L24&amp;M24,$T$8:$T$19&amp;$U$8:$U$19,0),3)</f>
        <v>#N/A</v>
      </c>
      <c r="O24" s="5"/>
      <c r="P24" s="5"/>
      <c r="Q24" s="7"/>
      <c r="R24" s="7"/>
      <c r="T24" s="88" t="s">
        <v>32</v>
      </c>
      <c r="U24" s="130" t="s">
        <v>85</v>
      </c>
      <c r="V24" s="131"/>
    </row>
    <row r="25" spans="2:22" ht="27" customHeight="1" x14ac:dyDescent="0.15">
      <c r="B25" s="2">
        <v>18</v>
      </c>
      <c r="C25" s="122"/>
      <c r="D25" s="3" t="s">
        <v>4</v>
      </c>
      <c r="E25" s="4"/>
      <c r="F25" s="4"/>
      <c r="G25" s="5"/>
      <c r="H25" s="2"/>
      <c r="I25" s="24" t="s">
        <v>7</v>
      </c>
      <c r="J25" s="13"/>
      <c r="K25" s="100"/>
      <c r="L25" s="104"/>
      <c r="M25" s="104"/>
      <c r="N25" s="102" t="e">
        <f t="array" ref="N25">INDEX($T$8:$V$19,MATCH(L25&amp;M25,$T$8:$T$19&amp;$U$8:$U$19,0),3)</f>
        <v>#N/A</v>
      </c>
      <c r="O25" s="5"/>
      <c r="P25" s="5"/>
      <c r="Q25" s="7"/>
      <c r="R25" s="7"/>
      <c r="T25" s="88" t="s">
        <v>33</v>
      </c>
      <c r="U25" s="130" t="s">
        <v>85</v>
      </c>
      <c r="V25" s="131"/>
    </row>
    <row r="26" spans="2:22" ht="27" customHeight="1" thickBot="1" x14ac:dyDescent="0.2">
      <c r="B26" s="2">
        <v>19</v>
      </c>
      <c r="C26" s="122"/>
      <c r="D26" s="3" t="s">
        <v>4</v>
      </c>
      <c r="E26" s="4"/>
      <c r="F26" s="4"/>
      <c r="G26" s="5"/>
      <c r="H26" s="2"/>
      <c r="I26" s="24" t="s">
        <v>7</v>
      </c>
      <c r="J26" s="13"/>
      <c r="K26" s="100"/>
      <c r="L26" s="104"/>
      <c r="M26" s="104"/>
      <c r="N26" s="102" t="e">
        <f t="array" ref="N26">INDEX($T$8:$V$19,MATCH(L26&amp;M26,$T$8:$T$19&amp;$U$8:$U$19,0),3)</f>
        <v>#N/A</v>
      </c>
      <c r="O26" s="5"/>
      <c r="P26" s="5"/>
      <c r="Q26" s="7"/>
      <c r="R26" s="7"/>
      <c r="T26" s="92" t="s">
        <v>83</v>
      </c>
      <c r="U26" s="159" t="s">
        <v>86</v>
      </c>
      <c r="V26" s="160"/>
    </row>
    <row r="27" spans="2:22" ht="27" customHeight="1" x14ac:dyDescent="0.15">
      <c r="B27" s="2">
        <v>20</v>
      </c>
      <c r="C27" s="122"/>
      <c r="D27" s="3" t="s">
        <v>4</v>
      </c>
      <c r="E27" s="4"/>
      <c r="F27" s="4"/>
      <c r="G27" s="5"/>
      <c r="H27" s="2"/>
      <c r="I27" s="24" t="s">
        <v>7</v>
      </c>
      <c r="J27" s="13"/>
      <c r="K27" s="100"/>
      <c r="L27" s="104"/>
      <c r="M27" s="104"/>
      <c r="N27" s="102" t="e">
        <f t="array" ref="N27">INDEX($T$8:$V$19,MATCH(L27&amp;M27,$T$8:$T$19&amp;$U$8:$U$19,0),3)</f>
        <v>#N/A</v>
      </c>
      <c r="O27" s="5"/>
      <c r="P27" s="5"/>
      <c r="Q27" s="7"/>
      <c r="R27" s="7"/>
      <c r="T27" s="1"/>
    </row>
    <row r="28" spans="2:22" ht="27" customHeight="1" x14ac:dyDescent="0.15">
      <c r="B28" s="2">
        <v>21</v>
      </c>
      <c r="C28" s="122"/>
      <c r="D28" s="3" t="s">
        <v>4</v>
      </c>
      <c r="E28" s="4"/>
      <c r="F28" s="4"/>
      <c r="G28" s="5"/>
      <c r="H28" s="2"/>
      <c r="I28" s="24" t="s">
        <v>7</v>
      </c>
      <c r="J28" s="13"/>
      <c r="K28" s="100"/>
      <c r="L28" s="104"/>
      <c r="M28" s="104"/>
      <c r="N28" s="102" t="e">
        <f t="array" ref="N28">INDEX($T$8:$V$19,MATCH(L28&amp;M28,$T$8:$T$19&amp;$U$8:$U$19,0),3)</f>
        <v>#N/A</v>
      </c>
      <c r="O28" s="5"/>
      <c r="P28" s="5"/>
      <c r="Q28" s="7"/>
      <c r="R28" s="7"/>
      <c r="T28" s="1"/>
    </row>
    <row r="29" spans="2:22" ht="27" customHeight="1" x14ac:dyDescent="0.15">
      <c r="B29" s="2">
        <v>22</v>
      </c>
      <c r="C29" s="122"/>
      <c r="D29" s="3" t="s">
        <v>4</v>
      </c>
      <c r="E29" s="4"/>
      <c r="F29" s="4"/>
      <c r="G29" s="5"/>
      <c r="H29" s="2"/>
      <c r="I29" s="24" t="s">
        <v>7</v>
      </c>
      <c r="J29" s="13"/>
      <c r="K29" s="100"/>
      <c r="L29" s="104"/>
      <c r="M29" s="104"/>
      <c r="N29" s="102" t="e">
        <f t="array" ref="N29">INDEX($T$8:$V$19,MATCH(L29&amp;M29,$T$8:$T$19&amp;$U$8:$U$19,0),3)</f>
        <v>#N/A</v>
      </c>
      <c r="O29" s="5"/>
      <c r="P29" s="5"/>
      <c r="Q29" s="7"/>
      <c r="R29" s="7"/>
      <c r="T29" s="1"/>
    </row>
    <row r="30" spans="2:22" ht="27" customHeight="1" x14ac:dyDescent="0.15">
      <c r="B30" s="2">
        <v>23</v>
      </c>
      <c r="C30" s="122"/>
      <c r="D30" s="3" t="s">
        <v>4</v>
      </c>
      <c r="E30" s="4"/>
      <c r="F30" s="4"/>
      <c r="G30" s="5"/>
      <c r="H30" s="2"/>
      <c r="I30" s="24" t="s">
        <v>7</v>
      </c>
      <c r="J30" s="13"/>
      <c r="K30" s="100"/>
      <c r="L30" s="104"/>
      <c r="M30" s="104"/>
      <c r="N30" s="102" t="e">
        <f t="array" ref="N30">INDEX($T$8:$V$19,MATCH(L30&amp;M30,$T$8:$T$19&amp;$U$8:$U$19,0),3)</f>
        <v>#N/A</v>
      </c>
      <c r="O30" s="5"/>
      <c r="P30" s="5"/>
      <c r="Q30" s="7"/>
      <c r="R30" s="7"/>
      <c r="T30" s="1"/>
    </row>
    <row r="31" spans="2:22" ht="27" customHeight="1" x14ac:dyDescent="0.15">
      <c r="B31" s="2">
        <v>24</v>
      </c>
      <c r="C31" s="122"/>
      <c r="D31" s="3" t="s">
        <v>4</v>
      </c>
      <c r="E31" s="4"/>
      <c r="F31" s="4"/>
      <c r="G31" s="5"/>
      <c r="H31" s="2"/>
      <c r="I31" s="24" t="s">
        <v>7</v>
      </c>
      <c r="J31" s="13"/>
      <c r="K31" s="100"/>
      <c r="L31" s="104"/>
      <c r="M31" s="104"/>
      <c r="N31" s="102" t="e">
        <f t="array" ref="N31">INDEX($T$8:$V$19,MATCH(L31&amp;M31,$T$8:$T$19&amp;$U$8:$U$19,0),3)</f>
        <v>#N/A</v>
      </c>
      <c r="O31" s="5"/>
      <c r="P31" s="5"/>
      <c r="Q31" s="7"/>
      <c r="R31" s="7"/>
      <c r="T31" s="1"/>
    </row>
    <row r="32" spans="2:22" ht="27" customHeight="1" x14ac:dyDescent="0.15">
      <c r="B32" s="2">
        <v>25</v>
      </c>
      <c r="C32" s="122"/>
      <c r="D32" s="3" t="s">
        <v>4</v>
      </c>
      <c r="E32" s="4"/>
      <c r="F32" s="4"/>
      <c r="G32" s="5"/>
      <c r="H32" s="2"/>
      <c r="I32" s="24" t="s">
        <v>7</v>
      </c>
      <c r="J32" s="13"/>
      <c r="K32" s="100"/>
      <c r="L32" s="104"/>
      <c r="M32" s="104"/>
      <c r="N32" s="102" t="e">
        <f t="array" ref="N32">INDEX($T$8:$V$19,MATCH(L32&amp;M32,$T$8:$T$19&amp;$U$8:$U$19,0),3)</f>
        <v>#N/A</v>
      </c>
      <c r="O32" s="5"/>
      <c r="P32" s="5"/>
      <c r="Q32" s="7"/>
      <c r="R32" s="7"/>
      <c r="T32" s="1"/>
    </row>
    <row r="33" spans="2:20" ht="27" customHeight="1" x14ac:dyDescent="0.15">
      <c r="B33" s="2">
        <v>26</v>
      </c>
      <c r="C33" s="122"/>
      <c r="D33" s="3" t="s">
        <v>4</v>
      </c>
      <c r="E33" s="4"/>
      <c r="F33" s="4"/>
      <c r="G33" s="5"/>
      <c r="H33" s="2"/>
      <c r="I33" s="24" t="s">
        <v>7</v>
      </c>
      <c r="J33" s="13"/>
      <c r="K33" s="100"/>
      <c r="L33" s="104"/>
      <c r="M33" s="104"/>
      <c r="N33" s="102" t="e">
        <f t="array" ref="N33">INDEX($T$8:$V$19,MATCH(L33&amp;M33,$T$8:$T$19&amp;$U$8:$U$19,0),3)</f>
        <v>#N/A</v>
      </c>
      <c r="O33" s="5"/>
      <c r="P33" s="5"/>
      <c r="Q33" s="7"/>
      <c r="R33" s="7"/>
      <c r="T33" s="1"/>
    </row>
    <row r="34" spans="2:20" ht="27" customHeight="1" x14ac:dyDescent="0.15">
      <c r="B34" s="2">
        <v>27</v>
      </c>
      <c r="C34" s="122"/>
      <c r="D34" s="3" t="s">
        <v>4</v>
      </c>
      <c r="E34" s="4"/>
      <c r="F34" s="4"/>
      <c r="G34" s="5"/>
      <c r="H34" s="2"/>
      <c r="I34" s="24" t="s">
        <v>7</v>
      </c>
      <c r="J34" s="13"/>
      <c r="K34" s="100"/>
      <c r="L34" s="104"/>
      <c r="M34" s="104"/>
      <c r="N34" s="102" t="e">
        <f t="array" ref="N34">INDEX($T$8:$V$19,MATCH(L34&amp;M34,$T$8:$T$19&amp;$U$8:$U$19,0),3)</f>
        <v>#N/A</v>
      </c>
      <c r="O34" s="5"/>
      <c r="P34" s="5"/>
      <c r="Q34" s="7"/>
      <c r="R34" s="7"/>
      <c r="T34" s="1"/>
    </row>
    <row r="35" spans="2:20" ht="27" customHeight="1" x14ac:dyDescent="0.15">
      <c r="B35" s="2">
        <v>28</v>
      </c>
      <c r="C35" s="122"/>
      <c r="D35" s="3" t="s">
        <v>4</v>
      </c>
      <c r="E35" s="4"/>
      <c r="F35" s="4"/>
      <c r="G35" s="5"/>
      <c r="H35" s="2"/>
      <c r="I35" s="24" t="s">
        <v>7</v>
      </c>
      <c r="J35" s="13"/>
      <c r="K35" s="100"/>
      <c r="L35" s="104"/>
      <c r="M35" s="104"/>
      <c r="N35" s="102" t="e">
        <f t="array" ref="N35">INDEX($T$8:$V$19,MATCH(L35&amp;M35,$T$8:$T$19&amp;$U$8:$U$19,0),3)</f>
        <v>#N/A</v>
      </c>
      <c r="O35" s="5"/>
      <c r="P35" s="5"/>
      <c r="Q35" s="7"/>
      <c r="R35" s="7"/>
      <c r="T35" s="1"/>
    </row>
    <row r="36" spans="2:20" ht="27" customHeight="1" x14ac:dyDescent="0.15">
      <c r="B36" s="2">
        <v>29</v>
      </c>
      <c r="C36" s="122"/>
      <c r="D36" s="3" t="s">
        <v>4</v>
      </c>
      <c r="E36" s="4"/>
      <c r="F36" s="4"/>
      <c r="G36" s="5"/>
      <c r="H36" s="2"/>
      <c r="I36" s="24" t="s">
        <v>7</v>
      </c>
      <c r="J36" s="13"/>
      <c r="K36" s="100"/>
      <c r="L36" s="104"/>
      <c r="M36" s="104"/>
      <c r="N36" s="102" t="e">
        <f t="array" ref="N36">INDEX($T$8:$V$19,MATCH(L36&amp;M36,$T$8:$T$19&amp;$U$8:$U$19,0),3)</f>
        <v>#N/A</v>
      </c>
      <c r="O36" s="5"/>
      <c r="P36" s="5"/>
      <c r="Q36" s="7"/>
      <c r="R36" s="7"/>
      <c r="T36" s="1"/>
    </row>
    <row r="37" spans="2:20" ht="27" customHeight="1" x14ac:dyDescent="0.15">
      <c r="B37" s="2">
        <v>30</v>
      </c>
      <c r="C37" s="122"/>
      <c r="D37" s="3" t="s">
        <v>4</v>
      </c>
      <c r="E37" s="4"/>
      <c r="F37" s="4"/>
      <c r="G37" s="5"/>
      <c r="H37" s="2"/>
      <c r="I37" s="24" t="s">
        <v>7</v>
      </c>
      <c r="J37" s="13"/>
      <c r="K37" s="100"/>
      <c r="L37" s="104"/>
      <c r="M37" s="104"/>
      <c r="N37" s="102" t="e">
        <f t="array" ref="N37">INDEX($T$8:$V$19,MATCH(L37&amp;M37,$T$8:$T$19&amp;$U$8:$U$19,0),3)</f>
        <v>#N/A</v>
      </c>
      <c r="O37" s="5"/>
      <c r="P37" s="5"/>
      <c r="Q37" s="7"/>
      <c r="R37" s="7"/>
      <c r="T37" s="1"/>
    </row>
    <row r="38" spans="2:20" ht="27" customHeight="1" x14ac:dyDescent="0.15">
      <c r="B38" s="2">
        <v>31</v>
      </c>
      <c r="C38" s="122"/>
      <c r="D38" s="3" t="s">
        <v>4</v>
      </c>
      <c r="E38" s="4"/>
      <c r="F38" s="4"/>
      <c r="G38" s="5"/>
      <c r="H38" s="2"/>
      <c r="I38" s="24" t="s">
        <v>7</v>
      </c>
      <c r="J38" s="13"/>
      <c r="K38" s="100"/>
      <c r="L38" s="104"/>
      <c r="M38" s="104"/>
      <c r="N38" s="102" t="e">
        <f t="array" ref="N38">INDEX($T$8:$V$19,MATCH(L38&amp;M38,$T$8:$T$19&amp;$U$8:$U$19,0),3)</f>
        <v>#N/A</v>
      </c>
      <c r="O38" s="5"/>
      <c r="P38" s="5"/>
      <c r="Q38" s="7"/>
      <c r="R38" s="7"/>
      <c r="T38" s="1"/>
    </row>
    <row r="39" spans="2:20" ht="27" customHeight="1" x14ac:dyDescent="0.15">
      <c r="B39" s="2">
        <v>32</v>
      </c>
      <c r="C39" s="122"/>
      <c r="D39" s="3" t="s">
        <v>4</v>
      </c>
      <c r="E39" s="4"/>
      <c r="F39" s="4"/>
      <c r="G39" s="6"/>
      <c r="H39" s="2"/>
      <c r="I39" s="24" t="s">
        <v>7</v>
      </c>
      <c r="J39" s="13"/>
      <c r="K39" s="100"/>
      <c r="L39" s="104"/>
      <c r="M39" s="104"/>
      <c r="N39" s="102" t="e">
        <f t="array" ref="N39">INDEX($T$8:$V$19,MATCH(L39&amp;M39,$T$8:$T$19&amp;$U$8:$U$19,0),3)</f>
        <v>#N/A</v>
      </c>
      <c r="O39" s="5"/>
      <c r="P39" s="5"/>
      <c r="Q39" s="7"/>
      <c r="R39" s="7"/>
      <c r="T39" s="1"/>
    </row>
    <row r="40" spans="2:20" ht="27" customHeight="1" x14ac:dyDescent="0.15">
      <c r="B40" s="2">
        <v>33</v>
      </c>
      <c r="C40" s="122"/>
      <c r="D40" s="3" t="s">
        <v>4</v>
      </c>
      <c r="E40" s="4"/>
      <c r="F40" s="4"/>
      <c r="G40" s="5"/>
      <c r="H40" s="117"/>
      <c r="I40" s="24" t="s">
        <v>7</v>
      </c>
      <c r="J40" s="13"/>
      <c r="K40" s="100"/>
      <c r="L40" s="104"/>
      <c r="M40" s="104"/>
      <c r="N40" s="102" t="e">
        <f t="array" ref="N40">INDEX($T$8:$V$19,MATCH(L40&amp;M40,$T$8:$T$19&amp;$U$8:$U$19,0),3)</f>
        <v>#N/A</v>
      </c>
      <c r="O40" s="5"/>
      <c r="P40" s="5"/>
      <c r="Q40" s="7"/>
      <c r="R40" s="7"/>
      <c r="T40" s="1"/>
    </row>
    <row r="41" spans="2:20" ht="27" customHeight="1" x14ac:dyDescent="0.15">
      <c r="B41" s="2">
        <v>34</v>
      </c>
      <c r="C41" s="122"/>
      <c r="D41" s="3" t="s">
        <v>4</v>
      </c>
      <c r="E41" s="4"/>
      <c r="F41" s="4"/>
      <c r="G41" s="5"/>
      <c r="H41" s="2"/>
      <c r="I41" s="24" t="s">
        <v>7</v>
      </c>
      <c r="J41" s="13"/>
      <c r="K41" s="100"/>
      <c r="L41" s="104"/>
      <c r="M41" s="104"/>
      <c r="N41" s="102" t="e">
        <f t="array" ref="N41">INDEX($T$8:$V$19,MATCH(L41&amp;M41,$T$8:$T$19&amp;$U$8:$U$19,0),3)</f>
        <v>#N/A</v>
      </c>
      <c r="O41" s="5"/>
      <c r="P41" s="5"/>
      <c r="Q41" s="7"/>
      <c r="R41" s="7"/>
      <c r="T41" s="1"/>
    </row>
    <row r="42" spans="2:20" ht="27" customHeight="1" thickBot="1" x14ac:dyDescent="0.2">
      <c r="B42" s="8">
        <v>35</v>
      </c>
      <c r="C42" s="123"/>
      <c r="D42" s="9" t="s">
        <v>4</v>
      </c>
      <c r="E42" s="10"/>
      <c r="F42" s="10"/>
      <c r="G42" s="11"/>
      <c r="H42" s="8"/>
      <c r="I42" s="25" t="s">
        <v>7</v>
      </c>
      <c r="J42" s="14"/>
      <c r="K42" s="101"/>
      <c r="L42" s="105"/>
      <c r="M42" s="105"/>
      <c r="N42" s="103" t="e">
        <f t="array" ref="N42">INDEX($T$8:$V$19,MATCH(L42&amp;M42,$T$8:$T$19&amp;$U$8:$U$19,0),3)</f>
        <v>#N/A</v>
      </c>
      <c r="O42" s="11"/>
      <c r="P42" s="11"/>
      <c r="Q42" s="17"/>
      <c r="R42" s="17"/>
      <c r="T42" s="1"/>
    </row>
    <row r="43" spans="2:20" ht="27" customHeight="1" thickBot="1" x14ac:dyDescent="0.2">
      <c r="B43" s="134" t="s">
        <v>12</v>
      </c>
      <c r="C43" s="135"/>
      <c r="D43" s="135"/>
      <c r="E43" s="135"/>
      <c r="F43" s="135"/>
      <c r="G43" s="135"/>
      <c r="H43" s="135"/>
      <c r="I43" s="136"/>
      <c r="J43" s="97">
        <f>COUNTA(K8:K42)</f>
        <v>2</v>
      </c>
      <c r="K43" s="81">
        <f>SUM(K8:K42)</f>
        <v>4590</v>
      </c>
      <c r="L43" s="116"/>
      <c r="M43" s="95">
        <f>COUNTA(M8:M42)</f>
        <v>2</v>
      </c>
      <c r="N43" s="96">
        <f>_xlfn.AGGREGATE(9,6,N8:N42)</f>
        <v>470</v>
      </c>
      <c r="O43" s="18"/>
      <c r="P43" s="115"/>
      <c r="Q43" s="19">
        <f>COUNTA(Q8:Q42)</f>
        <v>4</v>
      </c>
      <c r="R43" s="20">
        <f>COUNTA(R8:R42)</f>
        <v>2</v>
      </c>
      <c r="T43" s="1"/>
    </row>
    <row r="44" spans="2:20" ht="27" customHeight="1" x14ac:dyDescent="0.15">
      <c r="B44" s="151" t="s">
        <v>99</v>
      </c>
      <c r="C44" s="125"/>
      <c r="D44" s="125" t="s">
        <v>102</v>
      </c>
      <c r="E44" s="125"/>
      <c r="F44" s="125"/>
      <c r="G44" s="125"/>
      <c r="H44" s="125"/>
      <c r="I44" s="125"/>
      <c r="J44" s="125"/>
      <c r="K44" s="125"/>
      <c r="L44" s="126"/>
      <c r="M44" s="119">
        <f>K43+N43</f>
        <v>5060</v>
      </c>
      <c r="N44" s="120" t="s">
        <v>97</v>
      </c>
      <c r="O44" s="145" t="s">
        <v>101</v>
      </c>
      <c r="P44" s="146"/>
      <c r="Q44" s="146"/>
      <c r="R44" s="147"/>
    </row>
    <row r="45" spans="2:20" ht="26.25" customHeight="1" thickBot="1" x14ac:dyDescent="0.2">
      <c r="B45" s="152"/>
      <c r="C45" s="127"/>
      <c r="D45" s="127" t="s">
        <v>98</v>
      </c>
      <c r="E45" s="127"/>
      <c r="F45" s="127"/>
      <c r="G45" s="127"/>
      <c r="H45" s="127"/>
      <c r="I45" s="127"/>
      <c r="J45" s="127"/>
      <c r="K45" s="127"/>
      <c r="L45" s="128"/>
      <c r="M45" s="124">
        <v>5000</v>
      </c>
      <c r="N45" s="118" t="s">
        <v>97</v>
      </c>
      <c r="O45" s="148" t="s">
        <v>100</v>
      </c>
      <c r="P45" s="149"/>
      <c r="Q45" s="149"/>
      <c r="R45" s="150"/>
    </row>
    <row r="70" spans="2:2" x14ac:dyDescent="0.15">
      <c r="B70" s="1" t="s">
        <v>108</v>
      </c>
    </row>
  </sheetData>
  <mergeCells count="27">
    <mergeCell ref="B43:I43"/>
    <mergeCell ref="B44:C45"/>
    <mergeCell ref="D44:L44"/>
    <mergeCell ref="O44:R44"/>
    <mergeCell ref="D45:L45"/>
    <mergeCell ref="O45:R45"/>
    <mergeCell ref="U26:V26"/>
    <mergeCell ref="S4:T4"/>
    <mergeCell ref="B6:B7"/>
    <mergeCell ref="C6:C7"/>
    <mergeCell ref="D6:G7"/>
    <mergeCell ref="H6:K6"/>
    <mergeCell ref="L6:N6"/>
    <mergeCell ref="O6:O7"/>
    <mergeCell ref="P6:P7"/>
    <mergeCell ref="Q6:R6"/>
    <mergeCell ref="T21:V21"/>
    <mergeCell ref="U22:V22"/>
    <mergeCell ref="U23:V23"/>
    <mergeCell ref="U24:V24"/>
    <mergeCell ref="U25:V25"/>
    <mergeCell ref="L2:O2"/>
    <mergeCell ref="Q2:R2"/>
    <mergeCell ref="B4:C4"/>
    <mergeCell ref="D4:J4"/>
    <mergeCell ref="L4:O4"/>
    <mergeCell ref="P4:R4"/>
  </mergeCells>
  <phoneticPr fontId="1"/>
  <dataValidations count="5">
    <dataValidation type="list" allowBlank="1" showInputMessage="1" showErrorMessage="1" sqref="O8:O42" xr:uid="{A229D285-B01F-411C-9D28-20CBE6F7AA19}">
      <formula1>"細島港,宮崎港,油津港,延岡駅(JR貨物),延岡南駅(JR貨物),佐土原駅(JR貨物),都城駅(JR貨物),"</formula1>
    </dataValidation>
    <dataValidation type="list" allowBlank="1" showInputMessage="1" showErrorMessage="1" sqref="M8:M42" xr:uid="{7D4FD3EB-00C8-4C55-838A-D11797DE4F44}">
      <formula1>$T$22:$T$26</formula1>
    </dataValidation>
    <dataValidation type="list" allowBlank="1" showInputMessage="1" showErrorMessage="1" sqref="L8:L42" xr:uid="{287A6E93-12F1-48A5-975D-67035271FA13}">
      <formula1>"普通,大型Ⅰ,大型Ⅱ"</formula1>
    </dataValidation>
    <dataValidation type="list" allowBlank="1" showInputMessage="1" showErrorMessage="1" sqref="Q8:R42" xr:uid="{FCC7B862-BC0A-45CA-ACFA-334BE50C8021}">
      <formula1>"○"</formula1>
    </dataValidation>
    <dataValidation type="list" allowBlank="1" showInputMessage="1" showErrorMessage="1" sqref="P8:P42" xr:uid="{998633B1-BE42-4030-9547-0F58B9513DF5}">
      <formula1>"宮崎カーフェリー,八興運輸(RORO船),川崎近海汽船(RORO船),マルエーフェリー(RORO船),JR貨物,"</formula1>
    </dataValidation>
  </dataValidations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05F5-3644-44A3-9F59-88BF3E0B4597}">
  <sheetPr>
    <pageSetUpPr fitToPage="1"/>
  </sheetPr>
  <dimension ref="B1:J29"/>
  <sheetViews>
    <sheetView workbookViewId="0">
      <selection activeCell="E35" sqref="E35"/>
    </sheetView>
  </sheetViews>
  <sheetFormatPr defaultColWidth="9" defaultRowHeight="21.75" customHeight="1" x14ac:dyDescent="0.15"/>
  <cols>
    <col min="1" max="1" width="2.125" style="26" customWidth="1"/>
    <col min="2" max="2" width="12" style="26" customWidth="1"/>
    <col min="3" max="4" width="9.875" style="26" customWidth="1"/>
    <col min="5" max="8" width="9" style="26"/>
    <col min="9" max="9" width="11.5" style="26" customWidth="1"/>
    <col min="10" max="10" width="11.25" style="26" customWidth="1"/>
    <col min="11" max="16384" width="9" style="26"/>
  </cols>
  <sheetData>
    <row r="1" spans="2:10" ht="21.75" customHeight="1" x14ac:dyDescent="0.15">
      <c r="B1" s="27" t="s">
        <v>65</v>
      </c>
      <c r="C1"/>
      <c r="D1"/>
      <c r="E1"/>
      <c r="F1"/>
      <c r="G1"/>
      <c r="H1"/>
      <c r="I1"/>
      <c r="J1"/>
    </row>
    <row r="2" spans="2:10" ht="21.75" customHeight="1" x14ac:dyDescent="0.15">
      <c r="C2"/>
      <c r="D2"/>
      <c r="E2"/>
      <c r="F2"/>
      <c r="G2"/>
      <c r="H2"/>
      <c r="I2"/>
      <c r="J2"/>
    </row>
    <row r="3" spans="2:10" ht="21.75" customHeight="1" x14ac:dyDescent="0.15">
      <c r="B3" s="179" t="s">
        <v>71</v>
      </c>
      <c r="C3" s="179"/>
      <c r="D3" s="179"/>
      <c r="E3" s="179"/>
      <c r="F3" s="179"/>
      <c r="G3" s="179"/>
      <c r="H3" s="179"/>
      <c r="I3" s="179"/>
      <c r="J3" s="179"/>
    </row>
    <row r="4" spans="2:10" ht="21.75" customHeight="1" x14ac:dyDescent="0.15">
      <c r="B4" s="180"/>
      <c r="C4" s="180"/>
      <c r="D4" s="180"/>
      <c r="E4" s="180"/>
      <c r="F4" s="180"/>
      <c r="G4" s="180"/>
      <c r="H4" s="180"/>
      <c r="I4" s="180"/>
      <c r="J4" s="180"/>
    </row>
    <row r="6" spans="2:10" ht="21.75" customHeight="1" x14ac:dyDescent="0.15">
      <c r="B6" s="26" t="s">
        <v>56</v>
      </c>
      <c r="C6" s="181" t="s">
        <v>59</v>
      </c>
      <c r="D6" s="181"/>
      <c r="E6" s="181"/>
      <c r="F6" s="181"/>
      <c r="G6" s="181"/>
      <c r="H6" s="181"/>
      <c r="I6" s="181"/>
      <c r="J6" s="181"/>
    </row>
    <row r="7" spans="2:10" ht="21.75" customHeight="1" thickBot="1" x14ac:dyDescent="0.2">
      <c r="B7" s="29" t="s">
        <v>58</v>
      </c>
      <c r="C7" s="30" t="s">
        <v>37</v>
      </c>
      <c r="D7" s="30" t="s">
        <v>41</v>
      </c>
      <c r="E7" s="35" t="s">
        <v>38</v>
      </c>
      <c r="F7" s="35" t="s">
        <v>42</v>
      </c>
      <c r="G7" s="40" t="s">
        <v>39</v>
      </c>
      <c r="H7" s="40" t="s">
        <v>43</v>
      </c>
      <c r="I7" s="45" t="s">
        <v>40</v>
      </c>
      <c r="J7" s="45" t="s">
        <v>44</v>
      </c>
    </row>
    <row r="8" spans="2:10" ht="21.75" customHeight="1" thickTop="1" x14ac:dyDescent="0.15">
      <c r="B8" s="28" t="s">
        <v>34</v>
      </c>
      <c r="C8" s="31">
        <v>1500</v>
      </c>
      <c r="D8" s="32">
        <f>C8/11</f>
        <v>136.36363636363637</v>
      </c>
      <c r="E8" s="36">
        <v>3900</v>
      </c>
      <c r="F8" s="37">
        <f>E8/30</f>
        <v>130</v>
      </c>
      <c r="G8" s="41">
        <v>7500</v>
      </c>
      <c r="H8" s="42">
        <f>G8/60</f>
        <v>125</v>
      </c>
      <c r="I8" s="46">
        <v>12000</v>
      </c>
      <c r="J8" s="47">
        <f>I8/100</f>
        <v>120</v>
      </c>
    </row>
    <row r="9" spans="2:10" ht="21.75" customHeight="1" x14ac:dyDescent="0.15">
      <c r="B9" s="27" t="s">
        <v>35</v>
      </c>
      <c r="C9" s="33">
        <v>2500</v>
      </c>
      <c r="D9" s="34">
        <f t="shared" ref="D9:D10" si="0">C9/11</f>
        <v>227.27272727272728</v>
      </c>
      <c r="E9" s="38">
        <v>6500</v>
      </c>
      <c r="F9" s="39">
        <f t="shared" ref="F9:F10" si="1">E9/30</f>
        <v>216.66666666666666</v>
      </c>
      <c r="G9" s="43">
        <v>12500</v>
      </c>
      <c r="H9" s="44">
        <f t="shared" ref="H9:H10" si="2">G9/60</f>
        <v>208.33333333333334</v>
      </c>
      <c r="I9" s="48">
        <v>20000</v>
      </c>
      <c r="J9" s="49">
        <f t="shared" ref="J9:J10" si="3">I9/100</f>
        <v>200</v>
      </c>
    </row>
    <row r="10" spans="2:10" ht="21.75" customHeight="1" x14ac:dyDescent="0.15">
      <c r="B10" s="27" t="s">
        <v>36</v>
      </c>
      <c r="C10" s="33">
        <v>5500</v>
      </c>
      <c r="D10" s="34">
        <f t="shared" si="0"/>
        <v>500</v>
      </c>
      <c r="E10" s="38">
        <v>14300</v>
      </c>
      <c r="F10" s="39">
        <f t="shared" si="1"/>
        <v>476.66666666666669</v>
      </c>
      <c r="G10" s="43">
        <v>27500</v>
      </c>
      <c r="H10" s="44">
        <f t="shared" si="2"/>
        <v>458.33333333333331</v>
      </c>
      <c r="I10" s="48">
        <v>44000</v>
      </c>
      <c r="J10" s="49">
        <f t="shared" si="3"/>
        <v>440</v>
      </c>
    </row>
    <row r="12" spans="2:10" ht="21.75" customHeight="1" x14ac:dyDescent="0.15">
      <c r="B12" s="26" t="s">
        <v>57</v>
      </c>
      <c r="C12" s="179" t="s">
        <v>70</v>
      </c>
      <c r="D12" s="179"/>
      <c r="E12" s="179"/>
      <c r="F12" s="179"/>
      <c r="G12" s="179"/>
      <c r="H12" s="179"/>
      <c r="I12" s="179"/>
      <c r="J12" s="179"/>
    </row>
    <row r="13" spans="2:10" ht="21.75" customHeight="1" thickBot="1" x14ac:dyDescent="0.2">
      <c r="C13" s="52" t="s">
        <v>68</v>
      </c>
      <c r="D13" s="52"/>
      <c r="E13" s="52"/>
      <c r="F13" s="52"/>
      <c r="G13" s="52"/>
      <c r="H13" s="52"/>
      <c r="I13" s="52"/>
      <c r="J13" s="52"/>
    </row>
    <row r="14" spans="2:10" ht="21.75" customHeight="1" thickBot="1" x14ac:dyDescent="0.2">
      <c r="B14" s="29" t="s">
        <v>69</v>
      </c>
      <c r="C14" s="53" t="s">
        <v>37</v>
      </c>
      <c r="D14" s="56" t="s">
        <v>41</v>
      </c>
      <c r="E14" s="60" t="s">
        <v>38</v>
      </c>
      <c r="F14" s="63" t="s">
        <v>42</v>
      </c>
      <c r="G14" s="67" t="s">
        <v>39</v>
      </c>
      <c r="H14" s="70" t="s">
        <v>43</v>
      </c>
      <c r="I14" s="74" t="s">
        <v>40</v>
      </c>
      <c r="J14" s="77" t="s">
        <v>44</v>
      </c>
    </row>
    <row r="15" spans="2:10" ht="21.75" customHeight="1" thickTop="1" x14ac:dyDescent="0.15">
      <c r="B15" s="28" t="s">
        <v>45</v>
      </c>
      <c r="C15" s="54">
        <v>1500</v>
      </c>
      <c r="D15" s="57">
        <v>130</v>
      </c>
      <c r="E15" s="61">
        <v>3900</v>
      </c>
      <c r="F15" s="64">
        <v>130</v>
      </c>
      <c r="G15" s="68">
        <v>7500</v>
      </c>
      <c r="H15" s="71">
        <v>120</v>
      </c>
      <c r="I15" s="75">
        <v>12000</v>
      </c>
      <c r="J15" s="78">
        <v>120</v>
      </c>
    </row>
    <row r="16" spans="2:10" ht="21.75" customHeight="1" x14ac:dyDescent="0.15">
      <c r="B16" s="27" t="s">
        <v>35</v>
      </c>
      <c r="C16" s="55">
        <v>2500</v>
      </c>
      <c r="D16" s="58">
        <v>220</v>
      </c>
      <c r="E16" s="62">
        <v>6500</v>
      </c>
      <c r="F16" s="65">
        <v>210</v>
      </c>
      <c r="G16" s="69">
        <v>12500</v>
      </c>
      <c r="H16" s="72">
        <v>200</v>
      </c>
      <c r="I16" s="76">
        <v>20000</v>
      </c>
      <c r="J16" s="79">
        <v>200</v>
      </c>
    </row>
    <row r="17" spans="2:10" ht="21.75" customHeight="1" thickBot="1" x14ac:dyDescent="0.2">
      <c r="B17" s="27" t="s">
        <v>36</v>
      </c>
      <c r="C17" s="55">
        <v>5500</v>
      </c>
      <c r="D17" s="59">
        <v>500</v>
      </c>
      <c r="E17" s="62">
        <v>14300</v>
      </c>
      <c r="F17" s="66">
        <v>470</v>
      </c>
      <c r="G17" s="69">
        <v>27500</v>
      </c>
      <c r="H17" s="73">
        <v>450</v>
      </c>
      <c r="I17" s="76">
        <v>44000</v>
      </c>
      <c r="J17" s="80">
        <v>440</v>
      </c>
    </row>
    <row r="18" spans="2:10" ht="21.75" customHeight="1" x14ac:dyDescent="0.15">
      <c r="G18" s="171"/>
      <c r="H18" s="171"/>
      <c r="I18" s="171"/>
      <c r="J18" s="171"/>
    </row>
    <row r="19" spans="2:10" ht="21.75" customHeight="1" x14ac:dyDescent="0.15">
      <c r="G19" s="50"/>
      <c r="H19" s="50"/>
      <c r="I19" s="50"/>
      <c r="J19" s="50"/>
    </row>
    <row r="20" spans="2:10" ht="21.75" customHeight="1" x14ac:dyDescent="0.15">
      <c r="B20" s="26" t="s">
        <v>64</v>
      </c>
      <c r="C20" s="181" t="s">
        <v>60</v>
      </c>
      <c r="D20" s="181"/>
      <c r="E20" s="181"/>
      <c r="F20" s="181"/>
      <c r="G20" s="181"/>
      <c r="H20" s="181"/>
      <c r="I20" s="181"/>
      <c r="J20" s="181"/>
    </row>
    <row r="21" spans="2:10" ht="21.75" customHeight="1" thickBot="1" x14ac:dyDescent="0.2">
      <c r="B21" s="29" t="s">
        <v>61</v>
      </c>
      <c r="C21" s="175" t="s">
        <v>60</v>
      </c>
      <c r="D21" s="176"/>
      <c r="E21" s="176"/>
      <c r="F21" s="176"/>
      <c r="G21" s="176"/>
      <c r="H21" s="176"/>
      <c r="I21" s="176"/>
      <c r="J21" s="177"/>
    </row>
    <row r="22" spans="2:10" ht="36" customHeight="1" thickTop="1" x14ac:dyDescent="0.15">
      <c r="B22" s="106" t="s">
        <v>48</v>
      </c>
      <c r="C22" s="172" t="s">
        <v>46</v>
      </c>
      <c r="D22" s="173"/>
      <c r="E22" s="173"/>
      <c r="F22" s="173"/>
      <c r="G22" s="173"/>
      <c r="H22" s="173"/>
      <c r="I22" s="173"/>
      <c r="J22" s="174"/>
    </row>
    <row r="23" spans="2:10" ht="40.5" customHeight="1" x14ac:dyDescent="0.15">
      <c r="B23" s="107" t="s">
        <v>49</v>
      </c>
      <c r="C23" s="168" t="s">
        <v>47</v>
      </c>
      <c r="D23" s="169"/>
      <c r="E23" s="169"/>
      <c r="F23" s="169"/>
      <c r="G23" s="169"/>
      <c r="H23" s="169"/>
      <c r="I23" s="169"/>
      <c r="J23" s="170"/>
    </row>
    <row r="24" spans="2:10" ht="45" customHeight="1" x14ac:dyDescent="0.15">
      <c r="B24" s="107" t="s">
        <v>62</v>
      </c>
      <c r="C24" s="178" t="s">
        <v>52</v>
      </c>
      <c r="D24" s="169"/>
      <c r="E24" s="169"/>
      <c r="F24" s="169"/>
      <c r="G24" s="169"/>
      <c r="H24" s="169"/>
      <c r="I24" s="169"/>
      <c r="J24" s="170"/>
    </row>
    <row r="25" spans="2:10" ht="31.5" customHeight="1" x14ac:dyDescent="0.15">
      <c r="B25" s="107" t="s">
        <v>50</v>
      </c>
      <c r="C25" s="168" t="s">
        <v>53</v>
      </c>
      <c r="D25" s="169"/>
      <c r="E25" s="169"/>
      <c r="F25" s="169"/>
      <c r="G25" s="169"/>
      <c r="H25" s="169"/>
      <c r="I25" s="169"/>
      <c r="J25" s="170"/>
    </row>
    <row r="26" spans="2:10" ht="34.5" customHeight="1" x14ac:dyDescent="0.15">
      <c r="B26" s="107" t="s">
        <v>51</v>
      </c>
      <c r="C26" s="168" t="s">
        <v>54</v>
      </c>
      <c r="D26" s="169"/>
      <c r="E26" s="169"/>
      <c r="F26" s="169"/>
      <c r="G26" s="169"/>
      <c r="H26" s="169"/>
      <c r="I26" s="169"/>
      <c r="J26" s="170"/>
    </row>
    <row r="27" spans="2:10" ht="46.5" customHeight="1" x14ac:dyDescent="0.15">
      <c r="B27" s="107" t="s">
        <v>63</v>
      </c>
      <c r="C27" s="168" t="s">
        <v>55</v>
      </c>
      <c r="D27" s="169"/>
      <c r="E27" s="169"/>
      <c r="F27" s="169"/>
      <c r="G27" s="169"/>
      <c r="H27" s="169"/>
      <c r="I27" s="169"/>
      <c r="J27" s="170"/>
    </row>
    <row r="29" spans="2:10" ht="21.75" customHeight="1" x14ac:dyDescent="0.15">
      <c r="B29" s="26" t="s">
        <v>66</v>
      </c>
      <c r="C29" s="51" t="s">
        <v>67</v>
      </c>
      <c r="D29"/>
      <c r="E29"/>
      <c r="F29"/>
      <c r="G29"/>
      <c r="H29"/>
      <c r="I29"/>
      <c r="J29"/>
    </row>
  </sheetData>
  <mergeCells count="13">
    <mergeCell ref="B3:J3"/>
    <mergeCell ref="B4:J4"/>
    <mergeCell ref="C6:J6"/>
    <mergeCell ref="C12:J12"/>
    <mergeCell ref="C20:J20"/>
    <mergeCell ref="C26:J26"/>
    <mergeCell ref="C27:J27"/>
    <mergeCell ref="G18:J18"/>
    <mergeCell ref="C23:J23"/>
    <mergeCell ref="C22:J22"/>
    <mergeCell ref="C25:J25"/>
    <mergeCell ref="C21:J21"/>
    <mergeCell ref="C24:J24"/>
  </mergeCells>
  <phoneticPr fontId="1"/>
  <hyperlinks>
    <hyperlink ref="C29" r:id="rId1" xr:uid="{8A22C4CF-EF7D-4BB3-B88F-16361A43505E}"/>
  </hyperlinks>
  <pageMargins left="0.7" right="0.7" top="0.75" bottom="0.75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</vt:lpstr>
      <vt:lpstr>回数券単価</vt:lpstr>
      <vt:lpstr>記入例!Print_Area</vt:lpstr>
      <vt:lpstr>様式!Print_Area</vt:lpstr>
      <vt:lpstr>様式!Print_Titles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miyamoto</cp:lastModifiedBy>
  <cp:lastPrinted>2024-08-13T04:11:23Z</cp:lastPrinted>
  <dcterms:created xsi:type="dcterms:W3CDTF">2020-05-13T00:48:45Z</dcterms:created>
  <dcterms:modified xsi:type="dcterms:W3CDTF">2024-08-13T04:11:28Z</dcterms:modified>
</cp:coreProperties>
</file>